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/>
  </bookViews>
  <sheets>
    <sheet name="Касові видатки Квітень2025" sheetId="31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видатки Квітень2025'!$A$2:$C$60</definedName>
  </definedNames>
  <calcPr calcId="162913"/>
</workbook>
</file>

<file path=xl/calcChain.xml><?xml version="1.0" encoding="utf-8"?>
<calcChain xmlns="http://schemas.openxmlformats.org/spreadsheetml/2006/main">
  <c r="C15" i="31" l="1"/>
  <c r="B59" i="31" l="1"/>
  <c r="B58" i="31"/>
  <c r="B57" i="31"/>
  <c r="B56" i="31"/>
  <c r="B55" i="31"/>
  <c r="C54" i="31"/>
  <c r="B53" i="31"/>
  <c r="B52" i="31"/>
  <c r="B51" i="31"/>
  <c r="B50" i="31"/>
  <c r="B49" i="31"/>
  <c r="B48" i="31"/>
  <c r="B46" i="31"/>
  <c r="B45" i="31"/>
  <c r="B44" i="31"/>
  <c r="B43" i="31"/>
  <c r="B42" i="31"/>
  <c r="B41" i="31"/>
  <c r="B40" i="31"/>
  <c r="C39" i="31"/>
  <c r="B38" i="31"/>
  <c r="C37" i="31"/>
  <c r="B36" i="31"/>
  <c r="B35" i="31"/>
  <c r="C34" i="31"/>
  <c r="C32" i="31"/>
  <c r="C31" i="31" s="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6" i="31"/>
  <c r="B15" i="31"/>
  <c r="B14" i="31"/>
  <c r="B13" i="31"/>
  <c r="C12" i="31"/>
  <c r="B11" i="31"/>
  <c r="B10" i="31"/>
  <c r="B9" i="31"/>
  <c r="C8" i="31"/>
  <c r="C7" i="31"/>
  <c r="C5" i="31"/>
  <c r="B7" i="31" l="1"/>
  <c r="B5" i="31"/>
  <c r="B32" i="31"/>
  <c r="B39" i="31"/>
  <c r="B54" i="31"/>
  <c r="B8" i="31"/>
  <c r="B37" i="31"/>
  <c r="B47" i="31"/>
  <c r="B34" i="31"/>
  <c r="C6" i="31"/>
  <c r="C4" i="31" s="1"/>
  <c r="B12" i="31"/>
  <c r="B31" i="31"/>
  <c r="B17" i="31"/>
  <c r="B6" i="31" l="1"/>
  <c r="B4" i="31"/>
  <c r="B60" i="31" l="1"/>
  <c r="A24" i="6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<sst xmlns="http://schemas.openxmlformats.org/spreadsheetml/2006/main" count="149" uniqueCount="87">
  <si>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</si>
  <si>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</si>
  <si>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</si>
  <si>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</si>
  <si>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</si>
  <si>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</si>
  <si>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</si>
  <si>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</si>
  <si>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</si>
  <si>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</si>
  <si>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</si>
  <si>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</si>
  <si>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</si>
  <si>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</si>
  <si>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</si>
  <si>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</si>
  <si>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</si>
  <si>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</si>
  <si>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</si>
  <si>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</si>
  <si>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</si>
  <si>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</si>
  <si>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</si>
  <si>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</si>
  <si>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</si>
  <si>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</si>
  <si>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</si>
  <si>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</si>
  <si>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</si>
  <si>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</si>
  <si>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</si>
  <si>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</si>
  <si>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</si>
  <si>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</si>
  <si>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Світло</t>
  </si>
  <si>
    <t xml:space="preserve">Газ </t>
  </si>
  <si>
    <t>Водопостачання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</si>
  <si>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</si>
  <si>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</si>
  <si>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</si>
  <si>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</si>
  <si>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</si>
  <si>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</si>
  <si>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</si>
  <si>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</si>
  <si>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 xml:space="preserve">РАЗОМ </t>
  </si>
  <si>
    <t>Медикаменти</t>
  </si>
  <si>
    <t>Інтернет, телекомунікаційні послуги</t>
  </si>
  <si>
    <t>РАЗОМ</t>
  </si>
  <si>
    <t xml:space="preserve">Встановлення та утримання газопостачання </t>
  </si>
  <si>
    <t>Видатки на відрядження 2250</t>
  </si>
  <si>
    <t>Матеріали для ремонту електромереж, електричний лічильник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</si>
  <si>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</si>
  <si>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</si>
  <si>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</si>
  <si>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</si>
  <si>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Товари для їдалень(гастроємність)(змінувач, шланг, сифон)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</si>
  <si>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</si>
  <si>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</si>
  <si>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</si>
  <si>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Послуги технічного обслуговування газового обладнання та  ситеми газопостачання,Пiдготовка до опалювального сезону,вогнегасників, зведення захисних засобів огорожі, Обслуговування та ремонт котельні,Повірка приладів газу</t>
  </si>
  <si>
    <t>Металеві двері, металопластикові конструкції(двері, вікна)</t>
  </si>
  <si>
    <t>Інші Виплати на населення  2730</t>
  </si>
  <si>
    <t>Лампа для проектора, Багатофункціональний пристрій</t>
  </si>
  <si>
    <t>Навчання освітян з цивільного захисту та пож.безпеки</t>
  </si>
  <si>
    <t>Буд. матеріали, труби, муфти, трійники, коліна., дошка для  підлоги, брусок, плінтус, ламінат, жилка для тримера, плитка, кабель, автомат Hager32A</t>
  </si>
  <si>
    <t xml:space="preserve">Табличка фасадна </t>
  </si>
  <si>
    <t>Дизельне паливо для школяриків</t>
  </si>
  <si>
    <t>Бензиновий тример, жилка, масло для тримера</t>
  </si>
  <si>
    <t>Клас безпеки та Захисту України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</si>
  <si>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</si>
  <si>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</si>
  <si>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</si>
  <si>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Відбір  проб контролю та профілактики хвороб</t>
  </si>
  <si>
    <t>Пальне для генераторів</t>
  </si>
  <si>
    <t>Послуги з електромонтажних робіт, приведення лічильника електроенергії до вимог НТД</t>
  </si>
  <si>
    <t>Послуги з ЄДЕБО</t>
  </si>
  <si>
    <t>Виготовлення технічного паспорта та внесення в ЄДЕССБ</t>
  </si>
  <si>
    <t>Медогляд працівників</t>
  </si>
  <si>
    <t>Господарські товри та будівельні матеріали</t>
  </si>
  <si>
    <t>Запачастини для школярика</t>
  </si>
  <si>
    <t>Винничківська гімназія</t>
  </si>
  <si>
    <t>Послуги із благоустрою, проведення оцінки майна, правовий супровід</t>
  </si>
  <si>
    <t>Пл. за посл. з монтажу сист. пожежної сигнал. та сист. опов. у примiщ.укриття Чишк.л</t>
  </si>
  <si>
    <r>
      <rPr>
        <b/>
        <sz val="16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16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</si>
  <si>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Страхування, охоронні послуги, , техн. обслугов.пож.сигналізація</t>
  </si>
  <si>
    <t xml:space="preserve">Техогляд транспортного засобу, технічне обслуговування,ремонт та стархування ТЗ, шиномонтаж,Встановлення автоскла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</si>
</sst>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4" fontId="9" fillId="5" borderId="9" xfId="0" applyNumberFormat="1" applyFont="1" applyFill="1" applyBorder="1" applyAlignment="1">
      <alignment horizontal="center" wrapText="1"/>
    </xf>
    <xf numFmtId="0" fontId="9" fillId="5" borderId="0" xfId="0" applyFont="1" applyFill="1" applyAlignment="1">
      <alignment wrapText="1"/>
    </xf>
    <xf numFmtId="0" fontId="12" fillId="5" borderId="0" xfId="0" applyFont="1" applyFill="1" applyAlignment="1">
      <alignment wrapText="1"/>
    </xf>
    <xf numFmtId="0" fontId="8" fillId="5" borderId="16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10" fillId="7" borderId="0" xfId="0" applyFont="1" applyFill="1" applyAlignment="1">
      <alignment wrapText="1"/>
    </xf>
    <xf numFmtId="4" fontId="10" fillId="7" borderId="6" xfId="0" applyNumberFormat="1" applyFont="1" applyFill="1" applyBorder="1" applyAlignment="1">
      <alignment horizontal="center" wrapText="1"/>
    </xf>
    <xf numFmtId="0" fontId="11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15" fillId="2" borderId="10" xfId="0" applyFont="1" applyFill="1" applyBorder="1" applyAlignment="1">
      <alignment wrapText="1"/>
    </xf>
    <xf numFmtId="4" fontId="13" fillId="2" borderId="11" xfId="0" applyNumberFormat="1" applyFont="1" applyFill="1" applyBorder="1" applyAlignment="1">
      <alignment horizontal="center" wrapText="1"/>
    </xf>
    <xf numFmtId="4" fontId="13" fillId="2" borderId="12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4" fontId="10" fillId="7" borderId="13" xfId="0" applyNumberFormat="1" applyFont="1" applyFill="1" applyBorder="1" applyAlignment="1">
      <alignment wrapText="1"/>
    </xf>
    <xf numFmtId="0" fontId="14" fillId="7" borderId="14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4" fontId="17" fillId="5" borderId="11" xfId="0" applyNumberFormat="1" applyFont="1" applyFill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wrapText="1"/>
    </xf>
    <xf numFmtId="4" fontId="17" fillId="4" borderId="11" xfId="0" applyNumberFormat="1" applyFont="1" applyFill="1" applyBorder="1" applyAlignment="1">
      <alignment horizontal="center" wrapText="1"/>
    </xf>
    <xf numFmtId="4" fontId="17" fillId="4" borderId="5" xfId="0" applyNumberFormat="1" applyFont="1" applyFill="1" applyBorder="1" applyAlignment="1">
      <alignment horizontal="center" wrapText="1"/>
    </xf>
    <xf numFmtId="4" fontId="17" fillId="5" borderId="11" xfId="0" applyNumberFormat="1" applyFont="1" applyFill="1" applyBorder="1" applyAlignment="1">
      <alignment horizontal="center" wrapText="1"/>
    </xf>
    <xf numFmtId="0" fontId="16" fillId="0" borderId="7" xfId="0" applyFont="1" applyFill="1" applyBorder="1" applyAlignment="1">
      <alignment wrapText="1"/>
    </xf>
    <xf numFmtId="4" fontId="18" fillId="7" borderId="5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wrapText="1"/>
    </xf>
    <xf numFmtId="4" fontId="17" fillId="6" borderId="11" xfId="0" applyNumberFormat="1" applyFont="1" applyFill="1" applyBorder="1" applyAlignment="1">
      <alignment horizontal="center" wrapText="1"/>
    </xf>
    <xf numFmtId="4" fontId="17" fillId="6" borderId="5" xfId="0" applyNumberFormat="1" applyFont="1" applyFill="1" applyBorder="1" applyAlignment="1">
      <alignment horizont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wrapText="1"/>
    </xf>
    <xf numFmtId="0" fontId="19" fillId="0" borderId="15" xfId="0" applyFont="1" applyFill="1" applyBorder="1" applyAlignment="1">
      <alignment wrapText="1"/>
    </xf>
    <xf numFmtId="4" fontId="18" fillId="7" borderId="3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wrapText="1"/>
    </xf>
    <xf numFmtId="4" fontId="16" fillId="7" borderId="1" xfId="0" applyNumberFormat="1" applyFont="1" applyFill="1" applyBorder="1" applyAlignment="1">
      <alignment horizontal="center" wrapText="1"/>
    </xf>
    <xf numFmtId="4" fontId="18" fillId="7" borderId="1" xfId="0" applyNumberFormat="1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center" wrapText="1"/>
    </xf>
    <xf numFmtId="4" fontId="18" fillId="7" borderId="5" xfId="0" applyNumberFormat="1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wrapText="1"/>
    </xf>
    <xf numFmtId="4" fontId="18" fillId="6" borderId="5" xfId="0" applyNumberFormat="1" applyFont="1" applyFill="1" applyBorder="1" applyAlignment="1">
      <alignment horizontal="center" wrapText="1"/>
    </xf>
    <xf numFmtId="164" fontId="17" fillId="5" borderId="11" xfId="0" applyNumberFormat="1" applyFont="1" applyFill="1" applyBorder="1" applyAlignment="1">
      <alignment horizontal="center" wrapText="1"/>
    </xf>
    <xf numFmtId="164" fontId="18" fillId="7" borderId="5" xfId="0" applyNumberFormat="1" applyFont="1" applyFill="1" applyBorder="1" applyAlignment="1">
      <alignment horizontal="center" wrapText="1"/>
    </xf>
    <xf numFmtId="4" fontId="17" fillId="5" borderId="11" xfId="0" quotePrefix="1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4" fontId="18" fillId="4" borderId="1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4" fontId="17" fillId="2" borderId="11" xfId="0" applyNumberFormat="1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center" vertical="center" wrapText="1"/>
    </xf>
    <xf numFmtId="4" fontId="7" fillId="8" borderId="11" xfId="0" applyNumberFormat="1" applyFont="1" applyFill="1" applyBorder="1" applyAlignment="1">
      <alignment horizontal="center" vertical="center" wrapText="1"/>
    </xf>
    <xf numFmtId="4" fontId="17" fillId="8" borderId="5" xfId="0" applyNumberFormat="1" applyFont="1" applyFill="1" applyBorder="1" applyAlignment="1">
      <alignment horizontal="center" vertical="center" wrapText="1"/>
    </xf>
    <xf numFmtId="0" fontId="21" fillId="0" borderId="7" xfId="0" applyFont="1" applyBorder="1" applyAlignment="1">
      <alignment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21"/>
  <sheetViews>
    <sheetView tabSelected="1" view="pageBreakPreview" zoomScale="50" zoomScaleNormal="60" zoomScaleSheetLayoutView="50" workbookViewId="0">
      <pane ySplit="3" topLeftCell="A4" activePane="bottomLeft" state="frozen"/>
      <selection pane="bottomLeft" activeCell="D53" sqref="D53"/>
    </sheetView>
  </sheetViews>
  <sheetFormatPr defaultColWidth="9.1796875" defaultRowHeight="15.5" x14ac:dyDescent="0.35"/>
  <cols>
    <col min="1" max="1" width="48.81640625" style="33" customWidth="1"/>
    <col min="2" max="2" width="21.26953125" style="40" customWidth="1"/>
    <col min="3" max="3" width="24.36328125" style="50" customWidth="1"/>
    <col min="4" max="24" width="9.1796875" style="31"/>
    <col min="25" max="28" width="9.1796875" style="32"/>
    <col min="29" max="16384" width="9.1796875" style="33"/>
  </cols>
  <sheetData>
    <row r="1" spans="1:28" s="28" customFormat="1" thickBot="1" x14ac:dyDescent="0.35">
      <c r="B1" s="39"/>
      <c r="C1" s="4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30"/>
      <c r="Z1" s="30"/>
      <c r="AA1" s="30"/>
      <c r="AB1" s="30"/>
    </row>
    <row r="2" spans="1:28" s="28" customFormat="1" ht="14.15" customHeight="1" x14ac:dyDescent="0.3">
      <c r="A2" s="105" t="s">
        <v>48</v>
      </c>
      <c r="B2" s="106"/>
      <c r="C2" s="5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  <c r="Z2" s="30"/>
      <c r="AA2" s="30"/>
      <c r="AB2" s="30"/>
    </row>
    <row r="3" spans="1:28" ht="45.5" thickBot="1" x14ac:dyDescent="0.35">
      <c r="A3" s="107"/>
      <c r="B3" s="108"/>
      <c r="C3" s="60" t="s">
        <v>81</v>
      </c>
    </row>
    <row r="4" spans="1:28" s="58" customFormat="1" ht="25" x14ac:dyDescent="0.5">
      <c r="A4" s="53" t="s">
        <v>38</v>
      </c>
      <c r="B4" s="54">
        <f t="shared" ref="B4:B32" si="0">SUM(C4:C4)</f>
        <v>191138.72999999998</v>
      </c>
      <c r="C4" s="55">
        <f t="shared" ref="C4" si="1">C6+C12+C31+C34+C37+C39+C54+C57+C58+C5</f>
        <v>191138.72999999998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7"/>
      <c r="V4" s="57"/>
      <c r="W4" s="57"/>
      <c r="X4" s="57"/>
    </row>
    <row r="5" spans="1:28" s="34" customFormat="1" ht="36" customHeight="1" x14ac:dyDescent="0.4">
      <c r="A5" s="104" t="s">
        <v>44</v>
      </c>
      <c r="B5" s="62">
        <f t="shared" si="0"/>
        <v>102331.59999999999</v>
      </c>
      <c r="C5" s="63">
        <f>14728.81+87602.79</f>
        <v>102331.59999999999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s="35" customFormat="1" ht="20" x14ac:dyDescent="0.4">
      <c r="A6" s="64" t="s">
        <v>41</v>
      </c>
      <c r="B6" s="65">
        <f t="shared" si="0"/>
        <v>47169.33</v>
      </c>
      <c r="C6" s="66">
        <f>SUM(C7:C11)</f>
        <v>47169.33</v>
      </c>
    </row>
    <row r="7" spans="1:28" s="34" customFormat="1" ht="20.5" x14ac:dyDescent="0.45">
      <c r="A7" s="61" t="s">
        <v>35</v>
      </c>
      <c r="B7" s="67">
        <f t="shared" si="0"/>
        <v>35283.53</v>
      </c>
      <c r="C7" s="63">
        <f>2076.67+33206.86</f>
        <v>35283.53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s="34" customFormat="1" ht="20.5" x14ac:dyDescent="0.45">
      <c r="A8" s="68" t="s">
        <v>34</v>
      </c>
      <c r="B8" s="67">
        <f t="shared" si="0"/>
        <v>11439.4</v>
      </c>
      <c r="C8" s="63">
        <f>9079.98+2359.42</f>
        <v>11439.4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s="34" customFormat="1" ht="20.5" x14ac:dyDescent="0.45">
      <c r="A9" s="68" t="s">
        <v>36</v>
      </c>
      <c r="B9" s="67">
        <f t="shared" si="0"/>
        <v>0</v>
      </c>
      <c r="C9" s="63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s="34" customFormat="1" ht="20" customHeight="1" x14ac:dyDescent="0.45">
      <c r="A10" s="61" t="s">
        <v>39</v>
      </c>
      <c r="B10" s="67">
        <f t="shared" si="0"/>
        <v>446.4</v>
      </c>
      <c r="C10" s="63">
        <v>446.4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s="34" customFormat="1" ht="18" customHeight="1" x14ac:dyDescent="0.45">
      <c r="A11" s="61" t="s">
        <v>74</v>
      </c>
      <c r="B11" s="67">
        <f t="shared" si="0"/>
        <v>0</v>
      </c>
      <c r="C11" s="69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s="52" customFormat="1" ht="20" x14ac:dyDescent="0.4">
      <c r="A12" s="70" t="s">
        <v>42</v>
      </c>
      <c r="B12" s="71">
        <f t="shared" si="0"/>
        <v>15332.7</v>
      </c>
      <c r="C12" s="72">
        <f t="shared" ref="C12" si="2">SUM(C13:C30)</f>
        <v>15332.7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1:28" s="34" customFormat="1" ht="20.5" x14ac:dyDescent="0.45">
      <c r="A13" s="68" t="s">
        <v>78</v>
      </c>
      <c r="B13" s="73">
        <f t="shared" si="0"/>
        <v>0</v>
      </c>
      <c r="C13" s="63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  <row r="14" spans="1:28" s="34" customFormat="1" ht="41" x14ac:dyDescent="0.45">
      <c r="A14" s="68" t="s">
        <v>73</v>
      </c>
      <c r="B14" s="73">
        <f t="shared" si="0"/>
        <v>0</v>
      </c>
      <c r="C14" s="63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s="34" customFormat="1" ht="20.5" x14ac:dyDescent="0.45">
      <c r="A15" s="68" t="s">
        <v>47</v>
      </c>
      <c r="B15" s="73">
        <f t="shared" si="0"/>
        <v>6054</v>
      </c>
      <c r="C15" s="63">
        <f>1020+5034</f>
        <v>6054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s="34" customFormat="1" ht="20.5" x14ac:dyDescent="0.45">
      <c r="A16" s="68" t="s">
        <v>37</v>
      </c>
      <c r="B16" s="73">
        <f t="shared" si="0"/>
        <v>653.70000000000005</v>
      </c>
      <c r="C16" s="63">
        <v>653.70000000000005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s="34" customFormat="1" ht="84" x14ac:dyDescent="0.5">
      <c r="A17" s="74" t="s">
        <v>84</v>
      </c>
      <c r="B17" s="73">
        <f t="shared" si="0"/>
        <v>0</v>
      </c>
      <c r="C17" s="63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s="34" customFormat="1" ht="147" x14ac:dyDescent="0.3">
      <c r="A18" s="77" t="s">
        <v>60</v>
      </c>
      <c r="B18" s="73">
        <f t="shared" si="0"/>
        <v>4525</v>
      </c>
      <c r="C18" s="76">
        <v>4525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28" s="34" customFormat="1" ht="37" customHeight="1" x14ac:dyDescent="0.3">
      <c r="A19" s="77" t="s">
        <v>77</v>
      </c>
      <c r="B19" s="73">
        <f t="shared" si="0"/>
        <v>0</v>
      </c>
      <c r="C19" s="76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s="34" customFormat="1" ht="63" x14ac:dyDescent="0.5">
      <c r="A20" s="75" t="s">
        <v>53</v>
      </c>
      <c r="B20" s="73">
        <f t="shared" si="0"/>
        <v>0</v>
      </c>
      <c r="C20" s="76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s="34" customFormat="1" ht="21" x14ac:dyDescent="0.3">
      <c r="A21" s="77" t="s">
        <v>76</v>
      </c>
      <c r="B21" s="73">
        <f t="shared" si="0"/>
        <v>0</v>
      </c>
      <c r="C21" s="76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s="34" customFormat="1" ht="63" x14ac:dyDescent="0.5">
      <c r="A22" s="75" t="s">
        <v>55</v>
      </c>
      <c r="B22" s="73">
        <f t="shared" si="0"/>
        <v>0</v>
      </c>
      <c r="C22" s="76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s="34" customFormat="1" ht="56" customHeight="1" x14ac:dyDescent="0.3">
      <c r="A23" s="78" t="s">
        <v>85</v>
      </c>
      <c r="B23" s="73">
        <f t="shared" si="0"/>
        <v>600</v>
      </c>
      <c r="C23" s="76">
        <v>600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s="43" customFormat="1" ht="102.5" x14ac:dyDescent="0.35">
      <c r="A24" s="79" t="s">
        <v>57</v>
      </c>
      <c r="B24" s="80">
        <f t="shared" si="0"/>
        <v>0</v>
      </c>
      <c r="C24" s="81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spans="1:28" s="45" customFormat="1" ht="61.5" x14ac:dyDescent="0.35">
      <c r="A25" s="82" t="s">
        <v>58</v>
      </c>
      <c r="B25" s="80">
        <f t="shared" si="0"/>
        <v>0</v>
      </c>
      <c r="C25" s="83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</row>
    <row r="26" spans="1:28" s="34" customFormat="1" ht="41" x14ac:dyDescent="0.3">
      <c r="A26" s="84" t="s">
        <v>49</v>
      </c>
      <c r="B26" s="73">
        <f t="shared" si="0"/>
        <v>0</v>
      </c>
      <c r="C26" s="85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s="34" customFormat="1" ht="82" x14ac:dyDescent="0.45">
      <c r="A27" s="61" t="s">
        <v>86</v>
      </c>
      <c r="B27" s="73">
        <f t="shared" si="0"/>
        <v>0</v>
      </c>
      <c r="C27" s="63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s="34" customFormat="1" ht="41" x14ac:dyDescent="0.45">
      <c r="A28" s="61" t="s">
        <v>82</v>
      </c>
      <c r="B28" s="73">
        <f t="shared" si="0"/>
        <v>3500</v>
      </c>
      <c r="C28" s="63">
        <v>3500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28" s="34" customFormat="1" ht="61.5" x14ac:dyDescent="0.45">
      <c r="A29" s="61" t="s">
        <v>75</v>
      </c>
      <c r="B29" s="73">
        <f t="shared" si="0"/>
        <v>0</v>
      </c>
      <c r="C29" s="63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 spans="1:28" s="34" customFormat="1" ht="43" customHeight="1" x14ac:dyDescent="0.45">
      <c r="A30" s="61" t="s">
        <v>83</v>
      </c>
      <c r="B30" s="73">
        <f t="shared" si="0"/>
        <v>0</v>
      </c>
      <c r="C30" s="87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28" s="47" customFormat="1" ht="20.5" x14ac:dyDescent="0.45">
      <c r="A31" s="89">
        <v>2800</v>
      </c>
      <c r="B31" s="71">
        <f t="shared" si="0"/>
        <v>39.6</v>
      </c>
      <c r="C31" s="90">
        <f t="shared" ref="C31" si="3">C32+C33</f>
        <v>39.6</v>
      </c>
    </row>
    <row r="32" spans="1:28" s="34" customFormat="1" ht="30.5" customHeight="1" x14ac:dyDescent="0.45">
      <c r="A32" s="61" t="s">
        <v>54</v>
      </c>
      <c r="B32" s="67">
        <f t="shared" si="0"/>
        <v>39.6</v>
      </c>
      <c r="C32" s="88">
        <f>32.49+7.11</f>
        <v>39.6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</row>
    <row r="33" spans="1:28" s="34" customFormat="1" ht="20.5" x14ac:dyDescent="0.45">
      <c r="A33" s="61" t="s">
        <v>71</v>
      </c>
      <c r="B33" s="67"/>
      <c r="C33" s="9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</row>
    <row r="34" spans="1:28" s="34" customFormat="1" ht="20.5" x14ac:dyDescent="0.45">
      <c r="A34" s="92">
        <v>2280</v>
      </c>
      <c r="B34" s="71">
        <f t="shared" ref="B34:B60" si="4">SUM(C34:C34)</f>
        <v>0</v>
      </c>
      <c r="C34" s="93">
        <f t="shared" ref="C34" si="5">C35+C36</f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</row>
    <row r="35" spans="1:28" s="34" customFormat="1" ht="20.5" x14ac:dyDescent="0.45">
      <c r="A35" s="61" t="s">
        <v>43</v>
      </c>
      <c r="B35" s="67">
        <f t="shared" si="4"/>
        <v>0</v>
      </c>
      <c r="C35" s="8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1:28" s="34" customFormat="1" ht="41" x14ac:dyDescent="0.45">
      <c r="A36" s="61" t="s">
        <v>64</v>
      </c>
      <c r="B36" s="94">
        <f t="shared" si="4"/>
        <v>0</v>
      </c>
      <c r="C36" s="9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</row>
    <row r="37" spans="1:28" s="34" customFormat="1" ht="20.5" x14ac:dyDescent="0.45">
      <c r="A37" s="92">
        <v>2230</v>
      </c>
      <c r="B37" s="71">
        <f t="shared" si="4"/>
        <v>14140.5</v>
      </c>
      <c r="C37" s="93">
        <f t="shared" ref="C37" si="6">C38</f>
        <v>14140.5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</row>
    <row r="38" spans="1:28" s="34" customFormat="1" ht="28.5" customHeight="1" x14ac:dyDescent="0.45">
      <c r="A38" s="61" t="s">
        <v>52</v>
      </c>
      <c r="B38" s="62">
        <f t="shared" si="4"/>
        <v>14140.5</v>
      </c>
      <c r="C38" s="63">
        <v>14140.5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</row>
    <row r="39" spans="1:28" s="51" customFormat="1" ht="20" x14ac:dyDescent="0.4">
      <c r="A39" s="70" t="s">
        <v>40</v>
      </c>
      <c r="B39" s="71">
        <f t="shared" si="4"/>
        <v>12125</v>
      </c>
      <c r="C39" s="72">
        <f t="shared" ref="C39" si="7">SUM(C40:C53)</f>
        <v>12125</v>
      </c>
    </row>
    <row r="40" spans="1:28" s="34" customFormat="1" ht="41" x14ac:dyDescent="0.45">
      <c r="A40" s="61" t="s">
        <v>63</v>
      </c>
      <c r="B40" s="67">
        <f t="shared" si="4"/>
        <v>0</v>
      </c>
      <c r="C40" s="88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</row>
    <row r="41" spans="1:28" s="34" customFormat="1" ht="102.5" x14ac:dyDescent="0.45">
      <c r="A41" s="61" t="s">
        <v>65</v>
      </c>
      <c r="B41" s="67">
        <f t="shared" si="4"/>
        <v>0</v>
      </c>
      <c r="C41" s="87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</row>
    <row r="42" spans="1:28" s="34" customFormat="1" ht="41" x14ac:dyDescent="0.45">
      <c r="A42" s="61" t="s">
        <v>61</v>
      </c>
      <c r="B42" s="67">
        <f t="shared" si="4"/>
        <v>0</v>
      </c>
      <c r="C42" s="88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</row>
    <row r="43" spans="1:28" s="34" customFormat="1" ht="61.5" x14ac:dyDescent="0.45">
      <c r="A43" s="61" t="s">
        <v>51</v>
      </c>
      <c r="B43" s="67">
        <f t="shared" si="4"/>
        <v>0</v>
      </c>
      <c r="C43" s="88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</row>
    <row r="44" spans="1:28" s="34" customFormat="1" ht="41" x14ac:dyDescent="0.45">
      <c r="A44" s="61" t="s">
        <v>79</v>
      </c>
      <c r="B44" s="67">
        <f t="shared" si="4"/>
        <v>0</v>
      </c>
      <c r="C44" s="88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1:28" s="34" customFormat="1" ht="61.5" x14ac:dyDescent="0.45">
      <c r="A45" s="61" t="s">
        <v>56</v>
      </c>
      <c r="B45" s="67">
        <f t="shared" si="4"/>
        <v>0</v>
      </c>
      <c r="C45" s="88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</row>
    <row r="46" spans="1:28" s="34" customFormat="1" ht="20.5" x14ac:dyDescent="0.45">
      <c r="A46" s="61" t="s">
        <v>69</v>
      </c>
      <c r="B46" s="96">
        <f t="shared" si="4"/>
        <v>0</v>
      </c>
      <c r="C46" s="88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1:28" s="34" customFormat="1" ht="20.5" customHeight="1" x14ac:dyDescent="0.45">
      <c r="A47" s="61" t="s">
        <v>80</v>
      </c>
      <c r="B47" s="67">
        <f t="shared" si="4"/>
        <v>0</v>
      </c>
      <c r="C47" s="87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</row>
    <row r="48" spans="1:28" s="34" customFormat="1" ht="20.5" x14ac:dyDescent="0.45">
      <c r="A48" s="61"/>
      <c r="B48" s="67">
        <f t="shared" si="4"/>
        <v>0</v>
      </c>
      <c r="C48" s="88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</row>
    <row r="49" spans="1:28" s="34" customFormat="1" ht="20.5" x14ac:dyDescent="0.45">
      <c r="A49" s="61" t="s">
        <v>59</v>
      </c>
      <c r="B49" s="67">
        <f t="shared" si="4"/>
        <v>0</v>
      </c>
      <c r="C49" s="88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</row>
    <row r="50" spans="1:28" s="34" customFormat="1" ht="20.5" x14ac:dyDescent="0.45">
      <c r="A50" s="61" t="s">
        <v>66</v>
      </c>
      <c r="B50" s="67">
        <f t="shared" si="4"/>
        <v>0</v>
      </c>
      <c r="C50" s="88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</row>
    <row r="51" spans="1:28" s="34" customFormat="1" ht="20.5" x14ac:dyDescent="0.45">
      <c r="A51" s="61" t="s">
        <v>70</v>
      </c>
      <c r="B51" s="67">
        <f t="shared" si="4"/>
        <v>0</v>
      </c>
      <c r="C51" s="88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</row>
    <row r="52" spans="1:28" s="34" customFormat="1" ht="20.5" x14ac:dyDescent="0.45">
      <c r="A52" s="61" t="s">
        <v>67</v>
      </c>
      <c r="B52" s="67">
        <f t="shared" si="4"/>
        <v>12125</v>
      </c>
      <c r="C52" s="88">
        <v>12125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1:28" s="34" customFormat="1" ht="41" x14ac:dyDescent="0.45">
      <c r="A53" s="61" t="s">
        <v>68</v>
      </c>
      <c r="B53" s="67">
        <f t="shared" si="4"/>
        <v>0</v>
      </c>
      <c r="C53" s="88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</row>
    <row r="54" spans="1:28" s="34" customFormat="1" ht="20.5" x14ac:dyDescent="0.45">
      <c r="A54" s="97">
        <v>2220</v>
      </c>
      <c r="B54" s="65">
        <f t="shared" si="4"/>
        <v>0</v>
      </c>
      <c r="C54" s="98">
        <f t="shared" ref="C54" si="8">SUM(C55:C56)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</row>
    <row r="55" spans="1:28" s="34" customFormat="1" ht="20.5" x14ac:dyDescent="0.45">
      <c r="A55" s="99" t="s">
        <v>46</v>
      </c>
      <c r="B55" s="67">
        <f t="shared" si="4"/>
        <v>0</v>
      </c>
      <c r="C55" s="88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</row>
    <row r="56" spans="1:28" s="34" customFormat="1" ht="20.5" x14ac:dyDescent="0.45">
      <c r="A56" s="61"/>
      <c r="B56" s="67">
        <f t="shared" si="4"/>
        <v>0</v>
      </c>
      <c r="C56" s="88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</row>
    <row r="57" spans="1:28" s="51" customFormat="1" ht="20.5" x14ac:dyDescent="0.45">
      <c r="A57" s="70" t="s">
        <v>50</v>
      </c>
      <c r="B57" s="71">
        <f t="shared" si="4"/>
        <v>0</v>
      </c>
      <c r="C57" s="90">
        <v>0</v>
      </c>
    </row>
    <row r="58" spans="1:28" s="51" customFormat="1" ht="20.5" x14ac:dyDescent="0.45">
      <c r="A58" s="36" t="s">
        <v>62</v>
      </c>
      <c r="B58" s="100">
        <f t="shared" si="4"/>
        <v>0</v>
      </c>
      <c r="C58" s="86"/>
    </row>
    <row r="59" spans="1:28" s="51" customFormat="1" ht="62.5" customHeight="1" x14ac:dyDescent="0.3">
      <c r="A59" s="101" t="s">
        <v>72</v>
      </c>
      <c r="B59" s="102">
        <f t="shared" si="4"/>
        <v>0</v>
      </c>
      <c r="C59" s="103"/>
    </row>
    <row r="60" spans="1:28" s="42" customFormat="1" ht="23" hidden="1" thickBot="1" x14ac:dyDescent="0.5">
      <c r="A60" s="41" t="s">
        <v>45</v>
      </c>
      <c r="B60" s="38">
        <f t="shared" si="4"/>
        <v>0</v>
      </c>
      <c r="C60" s="4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8" s="32" customFormat="1" x14ac:dyDescent="0.35">
      <c r="B61" s="37"/>
      <c r="C61" s="50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8" s="32" customFormat="1" x14ac:dyDescent="0.35">
      <c r="B62" s="37"/>
      <c r="C62" s="50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8" s="32" customFormat="1" x14ac:dyDescent="0.35">
      <c r="B63" s="37"/>
      <c r="C63" s="5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8" s="32" customFormat="1" x14ac:dyDescent="0.35">
      <c r="B64" s="37"/>
      <c r="C64" s="5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2:24" s="32" customFormat="1" x14ac:dyDescent="0.35">
      <c r="B65" s="37"/>
      <c r="C65" s="5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2:24" s="32" customFormat="1" x14ac:dyDescent="0.35">
      <c r="B66" s="37"/>
      <c r="C66" s="50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2:24" s="32" customFormat="1" x14ac:dyDescent="0.35">
      <c r="B67" s="37"/>
      <c r="C67" s="5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2:24" s="32" customFormat="1" x14ac:dyDescent="0.35">
      <c r="B68" s="37"/>
      <c r="C68" s="5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2:24" s="32" customFormat="1" x14ac:dyDescent="0.35">
      <c r="B69" s="37"/>
      <c r="C69" s="5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</row>
    <row r="70" spans="2:24" s="32" customFormat="1" x14ac:dyDescent="0.35">
      <c r="B70" s="37"/>
      <c r="C70" s="5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</row>
    <row r="71" spans="2:24" s="32" customFormat="1" x14ac:dyDescent="0.35">
      <c r="B71" s="37"/>
      <c r="C71" s="50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</row>
    <row r="72" spans="2:24" s="32" customFormat="1" x14ac:dyDescent="0.35">
      <c r="B72" s="37"/>
      <c r="C72" s="5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2:24" s="32" customFormat="1" x14ac:dyDescent="0.35">
      <c r="B73" s="37"/>
      <c r="C73" s="5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</row>
    <row r="74" spans="2:24" s="32" customFormat="1" x14ac:dyDescent="0.35">
      <c r="B74" s="37"/>
      <c r="C74" s="50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2:24" s="32" customFormat="1" x14ac:dyDescent="0.35">
      <c r="B75" s="37"/>
      <c r="C75" s="5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</row>
    <row r="76" spans="2:24" s="32" customFormat="1" x14ac:dyDescent="0.35">
      <c r="B76" s="37"/>
      <c r="C76" s="50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2:24" s="32" customFormat="1" x14ac:dyDescent="0.35">
      <c r="B77" s="37"/>
      <c r="C77" s="50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2:24" s="32" customFormat="1" x14ac:dyDescent="0.35">
      <c r="B78" s="37"/>
      <c r="C78" s="50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2:24" s="32" customFormat="1" x14ac:dyDescent="0.35">
      <c r="B79" s="37"/>
      <c r="C79" s="50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2:24" s="32" customFormat="1" x14ac:dyDescent="0.35">
      <c r="B80" s="37"/>
      <c r="C80" s="50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2:24" s="32" customFormat="1" x14ac:dyDescent="0.35">
      <c r="B81" s="37"/>
      <c r="C81" s="5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</row>
    <row r="82" spans="2:24" s="32" customFormat="1" x14ac:dyDescent="0.35">
      <c r="B82" s="37"/>
      <c r="C82" s="5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2:24" s="32" customFormat="1" x14ac:dyDescent="0.35">
      <c r="B83" s="37"/>
      <c r="C83" s="5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2:24" s="32" customFormat="1" x14ac:dyDescent="0.35">
      <c r="B84" s="37"/>
      <c r="C84" s="50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2:24" s="32" customFormat="1" x14ac:dyDescent="0.35">
      <c r="B85" s="37"/>
      <c r="C85" s="50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2:24" s="32" customFormat="1" x14ac:dyDescent="0.35">
      <c r="B86" s="37"/>
      <c r="C86" s="50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2:24" s="32" customFormat="1" x14ac:dyDescent="0.35">
      <c r="B87" s="37"/>
      <c r="C87" s="5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</row>
    <row r="88" spans="2:24" s="32" customFormat="1" x14ac:dyDescent="0.35">
      <c r="B88" s="37"/>
      <c r="C88" s="50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</row>
    <row r="89" spans="2:24" s="32" customFormat="1" x14ac:dyDescent="0.35">
      <c r="B89" s="37"/>
      <c r="C89" s="50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2:24" s="32" customFormat="1" x14ac:dyDescent="0.35">
      <c r="B90" s="37"/>
      <c r="C90" s="5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2:24" s="32" customFormat="1" x14ac:dyDescent="0.35">
      <c r="B91" s="37"/>
      <c r="C91" s="5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2:24" s="32" customFormat="1" x14ac:dyDescent="0.35">
      <c r="B92" s="37"/>
      <c r="C92" s="50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2:24" s="32" customFormat="1" x14ac:dyDescent="0.35">
      <c r="B93" s="37"/>
      <c r="C93" s="5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</row>
    <row r="94" spans="2:24" s="32" customFormat="1" x14ac:dyDescent="0.35">
      <c r="B94" s="37"/>
      <c r="C94" s="50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</row>
    <row r="95" spans="2:24" s="32" customFormat="1" x14ac:dyDescent="0.35">
      <c r="B95" s="37"/>
      <c r="C95" s="50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2:24" s="32" customFormat="1" x14ac:dyDescent="0.35">
      <c r="B96" s="37"/>
      <c r="C96" s="50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2:24" s="32" customFormat="1" x14ac:dyDescent="0.35">
      <c r="B97" s="37"/>
      <c r="C97" s="50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2:24" s="32" customFormat="1" x14ac:dyDescent="0.35">
      <c r="B98" s="37"/>
      <c r="C98" s="50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2:24" s="32" customFormat="1" x14ac:dyDescent="0.35">
      <c r="B99" s="37"/>
      <c r="C99" s="50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</row>
    <row r="100" spans="2:24" s="32" customFormat="1" x14ac:dyDescent="0.35">
      <c r="B100" s="37"/>
      <c r="C100" s="50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</row>
    <row r="101" spans="2:24" s="32" customFormat="1" x14ac:dyDescent="0.35">
      <c r="B101" s="37"/>
      <c r="C101" s="5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2:24" s="32" customFormat="1" x14ac:dyDescent="0.35">
      <c r="B102" s="37"/>
      <c r="C102" s="50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2:24" s="32" customFormat="1" x14ac:dyDescent="0.35">
      <c r="B103" s="37"/>
      <c r="C103" s="50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2:24" s="32" customFormat="1" x14ac:dyDescent="0.35">
      <c r="B104" s="37"/>
      <c r="C104" s="50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2:24" s="32" customFormat="1" x14ac:dyDescent="0.35">
      <c r="B105" s="37"/>
      <c r="C105" s="50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</row>
    <row r="106" spans="2:24" s="32" customFormat="1" x14ac:dyDescent="0.35">
      <c r="B106" s="37"/>
      <c r="C106" s="50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</row>
    <row r="107" spans="2:24" s="32" customFormat="1" x14ac:dyDescent="0.35">
      <c r="B107" s="37"/>
      <c r="C107" s="50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2:24" s="32" customFormat="1" x14ac:dyDescent="0.35">
      <c r="B108" s="37"/>
      <c r="C108" s="5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2:24" s="32" customFormat="1" x14ac:dyDescent="0.35">
      <c r="B109" s="37"/>
      <c r="C109" s="5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2:24" s="32" customFormat="1" x14ac:dyDescent="0.35">
      <c r="B110" s="37"/>
      <c r="C110" s="50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2:24" s="32" customFormat="1" x14ac:dyDescent="0.35">
      <c r="B111" s="37"/>
      <c r="C111" s="50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2:24" s="32" customFormat="1" x14ac:dyDescent="0.35">
      <c r="B112" s="37"/>
      <c r="C112" s="50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2:24" s="32" customFormat="1" x14ac:dyDescent="0.35">
      <c r="B113" s="37"/>
      <c r="C113" s="50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2:24" s="32" customFormat="1" x14ac:dyDescent="0.35">
      <c r="B114" s="37"/>
      <c r="C114" s="50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2:24" s="32" customFormat="1" x14ac:dyDescent="0.35">
      <c r="B115" s="37"/>
      <c r="C115" s="50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2:24" s="32" customFormat="1" x14ac:dyDescent="0.35">
      <c r="B116" s="37"/>
      <c r="C116" s="50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2:24" s="32" customFormat="1" x14ac:dyDescent="0.35">
      <c r="B117" s="37"/>
      <c r="C117" s="50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2:24" s="32" customFormat="1" x14ac:dyDescent="0.35">
      <c r="B118" s="37"/>
      <c r="C118" s="50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  <row r="119" spans="2:24" s="32" customFormat="1" x14ac:dyDescent="0.35">
      <c r="B119" s="37"/>
      <c r="C119" s="50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</row>
    <row r="120" spans="2:24" s="32" customFormat="1" x14ac:dyDescent="0.35">
      <c r="B120" s="37"/>
      <c r="C120" s="50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</row>
    <row r="121" spans="2:24" s="32" customFormat="1" x14ac:dyDescent="0.35">
      <c r="B121" s="37"/>
      <c r="C121" s="50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</row>
    <row r="122" spans="2:24" s="32" customFormat="1" x14ac:dyDescent="0.35">
      <c r="B122" s="37"/>
      <c r="C122" s="50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</row>
    <row r="123" spans="2:24" s="32" customFormat="1" x14ac:dyDescent="0.35">
      <c r="B123" s="37"/>
      <c r="C123" s="50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</row>
    <row r="124" spans="2:24" s="32" customFormat="1" x14ac:dyDescent="0.35">
      <c r="B124" s="37"/>
      <c r="C124" s="50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</row>
    <row r="125" spans="2:24" s="32" customFormat="1" x14ac:dyDescent="0.35">
      <c r="B125" s="37"/>
      <c r="C125" s="50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</row>
    <row r="126" spans="2:24" s="32" customFormat="1" x14ac:dyDescent="0.35">
      <c r="B126" s="37"/>
      <c r="C126" s="5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</row>
    <row r="127" spans="2:24" s="32" customFormat="1" x14ac:dyDescent="0.35">
      <c r="B127" s="37"/>
      <c r="C127" s="5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</row>
    <row r="128" spans="2:24" s="32" customFormat="1" x14ac:dyDescent="0.35">
      <c r="B128" s="37"/>
      <c r="C128" s="50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</row>
    <row r="129" spans="2:24" s="32" customFormat="1" x14ac:dyDescent="0.35">
      <c r="B129" s="37"/>
      <c r="C129" s="50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</row>
    <row r="130" spans="2:24" s="32" customFormat="1" x14ac:dyDescent="0.35">
      <c r="B130" s="37"/>
      <c r="C130" s="50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spans="2:24" s="32" customFormat="1" x14ac:dyDescent="0.35">
      <c r="B131" s="37"/>
      <c r="C131" s="50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spans="2:24" s="32" customFormat="1" x14ac:dyDescent="0.35">
      <c r="B132" s="37"/>
      <c r="C132" s="50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spans="2:24" s="32" customFormat="1" x14ac:dyDescent="0.35">
      <c r="B133" s="37"/>
      <c r="C133" s="50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2:24" s="32" customFormat="1" x14ac:dyDescent="0.35">
      <c r="B134" s="37"/>
      <c r="C134" s="50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2:24" s="32" customFormat="1" x14ac:dyDescent="0.35">
      <c r="B135" s="37"/>
      <c r="C135" s="50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spans="2:24" s="32" customFormat="1" x14ac:dyDescent="0.35">
      <c r="B136" s="37"/>
      <c r="C136" s="50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spans="2:24" s="32" customFormat="1" x14ac:dyDescent="0.35">
      <c r="B137" s="37"/>
      <c r="C137" s="50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2:24" s="32" customFormat="1" x14ac:dyDescent="0.35">
      <c r="B138" s="37"/>
      <c r="C138" s="50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2:24" s="32" customFormat="1" x14ac:dyDescent="0.35">
      <c r="B139" s="37"/>
      <c r="C139" s="50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2:24" s="32" customFormat="1" x14ac:dyDescent="0.35">
      <c r="B140" s="37"/>
      <c r="C140" s="50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2:24" s="32" customFormat="1" x14ac:dyDescent="0.35">
      <c r="B141" s="37"/>
      <c r="C141" s="50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spans="2:24" s="32" customFormat="1" x14ac:dyDescent="0.35">
      <c r="B142" s="37"/>
      <c r="C142" s="50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</row>
    <row r="143" spans="2:24" s="32" customFormat="1" x14ac:dyDescent="0.35">
      <c r="B143" s="37"/>
      <c r="C143" s="50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2:24" s="32" customFormat="1" x14ac:dyDescent="0.35">
      <c r="B144" s="37"/>
      <c r="C144" s="5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2:24" s="32" customFormat="1" x14ac:dyDescent="0.35">
      <c r="B145" s="37"/>
      <c r="C145" s="5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</row>
    <row r="146" spans="2:24" s="32" customFormat="1" x14ac:dyDescent="0.35">
      <c r="B146" s="37"/>
      <c r="C146" s="50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</row>
    <row r="147" spans="2:24" s="32" customFormat="1" x14ac:dyDescent="0.35">
      <c r="B147" s="37"/>
      <c r="C147" s="50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</row>
    <row r="148" spans="2:24" s="32" customFormat="1" x14ac:dyDescent="0.35">
      <c r="B148" s="37"/>
      <c r="C148" s="50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</row>
    <row r="149" spans="2:24" s="32" customFormat="1" x14ac:dyDescent="0.35">
      <c r="B149" s="37"/>
      <c r="C149" s="50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</row>
    <row r="150" spans="2:24" s="32" customFormat="1" x14ac:dyDescent="0.35">
      <c r="B150" s="37"/>
      <c r="C150" s="50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</row>
    <row r="151" spans="2:24" s="32" customFormat="1" x14ac:dyDescent="0.35">
      <c r="B151" s="37"/>
      <c r="C151" s="50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</row>
    <row r="152" spans="2:24" s="32" customFormat="1" x14ac:dyDescent="0.35">
      <c r="B152" s="37"/>
      <c r="C152" s="50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</row>
    <row r="153" spans="2:24" s="32" customFormat="1" x14ac:dyDescent="0.35">
      <c r="B153" s="37"/>
      <c r="C153" s="50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</row>
    <row r="154" spans="2:24" s="32" customFormat="1" x14ac:dyDescent="0.35">
      <c r="B154" s="37"/>
      <c r="C154" s="50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</row>
    <row r="155" spans="2:24" s="32" customFormat="1" x14ac:dyDescent="0.35">
      <c r="B155" s="37"/>
      <c r="C155" s="50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</row>
    <row r="156" spans="2:24" s="32" customFormat="1" x14ac:dyDescent="0.35">
      <c r="B156" s="37"/>
      <c r="C156" s="50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</row>
    <row r="157" spans="2:24" s="32" customFormat="1" x14ac:dyDescent="0.35">
      <c r="B157" s="37"/>
      <c r="C157" s="50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</row>
    <row r="158" spans="2:24" s="32" customFormat="1" x14ac:dyDescent="0.35">
      <c r="B158" s="37"/>
      <c r="C158" s="50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</row>
    <row r="159" spans="2:24" s="32" customFormat="1" x14ac:dyDescent="0.35">
      <c r="B159" s="37"/>
      <c r="C159" s="50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</row>
    <row r="160" spans="2:24" s="32" customFormat="1" x14ac:dyDescent="0.35">
      <c r="B160" s="37"/>
      <c r="C160" s="50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</row>
    <row r="161" spans="2:24" s="32" customFormat="1" x14ac:dyDescent="0.35">
      <c r="B161" s="37"/>
      <c r="C161" s="50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</row>
    <row r="162" spans="2:24" s="32" customFormat="1" x14ac:dyDescent="0.35">
      <c r="B162" s="37"/>
      <c r="C162" s="50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</row>
    <row r="163" spans="2:24" s="32" customFormat="1" x14ac:dyDescent="0.35">
      <c r="B163" s="37"/>
      <c r="C163" s="50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</row>
    <row r="164" spans="2:24" s="32" customFormat="1" x14ac:dyDescent="0.35">
      <c r="B164" s="37"/>
      <c r="C164" s="50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</row>
    <row r="165" spans="2:24" s="32" customFormat="1" x14ac:dyDescent="0.35">
      <c r="B165" s="37"/>
      <c r="C165" s="50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</row>
    <row r="166" spans="2:24" s="32" customFormat="1" x14ac:dyDescent="0.35">
      <c r="B166" s="37"/>
      <c r="C166" s="50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</row>
    <row r="167" spans="2:24" s="32" customFormat="1" x14ac:dyDescent="0.35">
      <c r="B167" s="37"/>
      <c r="C167" s="50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</row>
    <row r="168" spans="2:24" s="32" customFormat="1" x14ac:dyDescent="0.35">
      <c r="B168" s="37"/>
      <c r="C168" s="50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</row>
    <row r="169" spans="2:24" s="32" customFormat="1" x14ac:dyDescent="0.35">
      <c r="B169" s="37"/>
      <c r="C169" s="50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</row>
    <row r="170" spans="2:24" s="32" customFormat="1" x14ac:dyDescent="0.35">
      <c r="B170" s="37"/>
      <c r="C170" s="50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</row>
    <row r="171" spans="2:24" s="32" customFormat="1" x14ac:dyDescent="0.35">
      <c r="B171" s="37"/>
      <c r="C171" s="50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</row>
    <row r="172" spans="2:24" s="32" customFormat="1" x14ac:dyDescent="0.35">
      <c r="B172" s="37"/>
      <c r="C172" s="50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</row>
    <row r="173" spans="2:24" s="32" customFormat="1" x14ac:dyDescent="0.35">
      <c r="B173" s="37"/>
      <c r="C173" s="50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</row>
    <row r="174" spans="2:24" s="32" customFormat="1" x14ac:dyDescent="0.35">
      <c r="B174" s="37"/>
      <c r="C174" s="50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</row>
    <row r="175" spans="2:24" s="32" customFormat="1" x14ac:dyDescent="0.35">
      <c r="B175" s="37"/>
      <c r="C175" s="50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</row>
    <row r="176" spans="2:24" s="32" customFormat="1" x14ac:dyDescent="0.35">
      <c r="B176" s="37"/>
      <c r="C176" s="50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</row>
    <row r="177" spans="2:24" s="32" customFormat="1" x14ac:dyDescent="0.35">
      <c r="B177" s="37"/>
      <c r="C177" s="50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</row>
    <row r="178" spans="2:24" s="32" customFormat="1" x14ac:dyDescent="0.35">
      <c r="B178" s="37"/>
      <c r="C178" s="50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</row>
    <row r="179" spans="2:24" s="32" customFormat="1" x14ac:dyDescent="0.35">
      <c r="B179" s="37"/>
      <c r="C179" s="50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</row>
    <row r="180" spans="2:24" s="32" customFormat="1" x14ac:dyDescent="0.35">
      <c r="B180" s="37"/>
      <c r="C180" s="50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</row>
    <row r="181" spans="2:24" s="32" customFormat="1" x14ac:dyDescent="0.35">
      <c r="B181" s="37"/>
      <c r="C181" s="50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</row>
    <row r="182" spans="2:24" s="32" customFormat="1" x14ac:dyDescent="0.35">
      <c r="B182" s="37"/>
      <c r="C182" s="50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</row>
    <row r="183" spans="2:24" s="32" customFormat="1" x14ac:dyDescent="0.35">
      <c r="B183" s="37"/>
      <c r="C183" s="50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</row>
    <row r="184" spans="2:24" s="32" customFormat="1" x14ac:dyDescent="0.35">
      <c r="B184" s="37"/>
      <c r="C184" s="50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</row>
    <row r="185" spans="2:24" s="32" customFormat="1" x14ac:dyDescent="0.35">
      <c r="B185" s="37"/>
      <c r="C185" s="50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</row>
    <row r="186" spans="2:24" s="32" customFormat="1" x14ac:dyDescent="0.35">
      <c r="B186" s="37"/>
      <c r="C186" s="50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</row>
    <row r="187" spans="2:24" s="32" customFormat="1" x14ac:dyDescent="0.35">
      <c r="B187" s="37"/>
      <c r="C187" s="50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</row>
    <row r="188" spans="2:24" s="32" customFormat="1" x14ac:dyDescent="0.35">
      <c r="B188" s="37"/>
      <c r="C188" s="50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</row>
    <row r="189" spans="2:24" s="32" customFormat="1" x14ac:dyDescent="0.35">
      <c r="B189" s="37"/>
      <c r="C189" s="50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</row>
    <row r="190" spans="2:24" s="32" customFormat="1" x14ac:dyDescent="0.35">
      <c r="B190" s="37"/>
      <c r="C190" s="50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</row>
    <row r="191" spans="2:24" s="32" customFormat="1" x14ac:dyDescent="0.35">
      <c r="B191" s="37"/>
      <c r="C191" s="50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</row>
    <row r="192" spans="2:24" s="32" customFormat="1" x14ac:dyDescent="0.35">
      <c r="B192" s="37"/>
      <c r="C192" s="50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</row>
    <row r="193" spans="2:24" s="32" customFormat="1" x14ac:dyDescent="0.35">
      <c r="B193" s="37"/>
      <c r="C193" s="50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</row>
    <row r="194" spans="2:24" s="32" customFormat="1" x14ac:dyDescent="0.35">
      <c r="B194" s="37"/>
      <c r="C194" s="50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</row>
    <row r="195" spans="2:24" s="32" customFormat="1" x14ac:dyDescent="0.35">
      <c r="B195" s="37"/>
      <c r="C195" s="50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</row>
    <row r="196" spans="2:24" s="32" customFormat="1" x14ac:dyDescent="0.35">
      <c r="B196" s="37"/>
      <c r="C196" s="50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</row>
    <row r="197" spans="2:24" s="32" customFormat="1" x14ac:dyDescent="0.35">
      <c r="B197" s="37"/>
      <c r="C197" s="50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</row>
    <row r="198" spans="2:24" s="32" customFormat="1" x14ac:dyDescent="0.35">
      <c r="B198" s="37"/>
      <c r="C198" s="50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</row>
    <row r="199" spans="2:24" s="32" customFormat="1" x14ac:dyDescent="0.35">
      <c r="B199" s="37"/>
      <c r="C199" s="50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</row>
    <row r="200" spans="2:24" s="32" customFormat="1" x14ac:dyDescent="0.35">
      <c r="B200" s="37"/>
      <c r="C200" s="50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</row>
    <row r="201" spans="2:24" s="32" customFormat="1" x14ac:dyDescent="0.35">
      <c r="B201" s="37"/>
      <c r="C201" s="50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</row>
    <row r="202" spans="2:24" s="32" customFormat="1" x14ac:dyDescent="0.35">
      <c r="B202" s="37"/>
      <c r="C202" s="50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</row>
    <row r="203" spans="2:24" s="32" customFormat="1" x14ac:dyDescent="0.35">
      <c r="B203" s="37"/>
      <c r="C203" s="50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</row>
    <row r="204" spans="2:24" s="32" customFormat="1" x14ac:dyDescent="0.35">
      <c r="B204" s="37"/>
      <c r="C204" s="50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</row>
    <row r="205" spans="2:24" s="32" customFormat="1" x14ac:dyDescent="0.35">
      <c r="B205" s="37"/>
      <c r="C205" s="50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</row>
    <row r="206" spans="2:24" s="32" customFormat="1" x14ac:dyDescent="0.35">
      <c r="B206" s="37"/>
      <c r="C206" s="50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</row>
    <row r="207" spans="2:24" s="32" customFormat="1" x14ac:dyDescent="0.35">
      <c r="B207" s="37"/>
      <c r="C207" s="50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</row>
    <row r="208" spans="2:24" s="32" customFormat="1" x14ac:dyDescent="0.35">
      <c r="B208" s="37"/>
      <c r="C208" s="50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</row>
    <row r="209" spans="2:24" s="32" customFormat="1" x14ac:dyDescent="0.35">
      <c r="B209" s="37"/>
      <c r="C209" s="50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</row>
    <row r="210" spans="2:24" s="32" customFormat="1" x14ac:dyDescent="0.35">
      <c r="B210" s="37"/>
      <c r="C210" s="50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</row>
    <row r="211" spans="2:24" s="32" customFormat="1" x14ac:dyDescent="0.35">
      <c r="B211" s="37"/>
      <c r="C211" s="50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</row>
    <row r="212" spans="2:24" s="32" customFormat="1" x14ac:dyDescent="0.35">
      <c r="B212" s="37"/>
      <c r="C212" s="50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</row>
    <row r="213" spans="2:24" s="32" customFormat="1" x14ac:dyDescent="0.35">
      <c r="B213" s="37"/>
      <c r="C213" s="50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</row>
    <row r="214" spans="2:24" s="32" customFormat="1" x14ac:dyDescent="0.35">
      <c r="B214" s="37"/>
      <c r="C214" s="50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</row>
    <row r="215" spans="2:24" s="32" customFormat="1" x14ac:dyDescent="0.35">
      <c r="B215" s="37"/>
      <c r="C215" s="50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</row>
    <row r="216" spans="2:24" s="32" customFormat="1" x14ac:dyDescent="0.35">
      <c r="B216" s="37"/>
      <c r="C216" s="50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</row>
    <row r="217" spans="2:24" s="32" customFormat="1" x14ac:dyDescent="0.35">
      <c r="B217" s="37"/>
      <c r="C217" s="50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</row>
    <row r="218" spans="2:24" s="32" customFormat="1" x14ac:dyDescent="0.35">
      <c r="B218" s="37"/>
      <c r="C218" s="50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</row>
    <row r="219" spans="2:24" s="32" customFormat="1" x14ac:dyDescent="0.35">
      <c r="B219" s="37"/>
      <c r="C219" s="50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</row>
    <row r="220" spans="2:24" s="32" customFormat="1" x14ac:dyDescent="0.35">
      <c r="B220" s="37"/>
      <c r="C220" s="50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</row>
    <row r="221" spans="2:24" s="32" customFormat="1" x14ac:dyDescent="0.35">
      <c r="B221" s="37"/>
      <c r="C221" s="50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</row>
  </sheetData>
  <mergeCells count="1">
    <mergeCell ref="A2:B3"/>
  </mergeCells>
  <pageMargins left="0.23622047244094491" right="0.23622047244094491" top="0.74803149606299213" bottom="0.74803149606299213" header="0.31496062992125984" footer="0.31496062992125984"/>
  <pageSetup paperSize="9" scale="28" fitToHeight="0" orientation="landscape" verticalDpi="0" r:id="rId1"/>
  <rowBreaks count="1" manualBreakCount="1">
    <brk id="2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109" t="s">
        <v>24</v>
      </c>
      <c r="B1" s="109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9" t="s">
        <v>30</v>
      </c>
      <c r="B1" s="109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9" t="s">
        <v>31</v>
      </c>
      <c r="B1" s="109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9" t="s">
        <v>32</v>
      </c>
      <c r="B1" s="109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видатки Квітень2025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видатки Квітень2025'!Область_печати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2025-05-02T10:59:21Z</dcterms:modified>
</cp:coreProperties>
</file>