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Листопад  2025" sheetId="33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Листопад  2025'!$A$2:$C$63</definedName>
  </definedNames>
  <calcPr calcId="162913"/>
</workbook>
</file>

<file path=xl/calcChain.xml><?xml version="1.0" encoding="utf-8"?>
<calcChain xmlns="http://schemas.openxmlformats.org/spreadsheetml/2006/main">
  <c r="C7" i="33" l="1"/>
  <c r="B64" i="33" l="1"/>
  <c r="B63" i="33"/>
  <c r="B62" i="33"/>
  <c r="B61" i="33"/>
  <c r="B60" i="33"/>
  <c r="B59" i="33"/>
  <c r="B58" i="33"/>
  <c r="B57" i="33"/>
  <c r="B56" i="33"/>
  <c r="B55" i="33"/>
  <c r="C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C39" i="33"/>
  <c r="B38" i="33"/>
  <c r="C37" i="33"/>
  <c r="B36" i="33"/>
  <c r="B35" i="33"/>
  <c r="C34" i="33"/>
  <c r="B32" i="33"/>
  <c r="C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C18" i="33"/>
  <c r="B17" i="33"/>
  <c r="B16" i="33"/>
  <c r="C15" i="33"/>
  <c r="B14" i="33"/>
  <c r="B13" i="33"/>
  <c r="B11" i="33"/>
  <c r="B10" i="33"/>
  <c r="B9" i="33"/>
  <c r="C8" i="33"/>
  <c r="C5" i="33"/>
  <c r="C12" i="33" l="1"/>
  <c r="B31" i="33"/>
  <c r="C6" i="33"/>
  <c r="B7" i="33"/>
  <c r="B39" i="33"/>
  <c r="B5" i="33"/>
  <c r="B8" i="33"/>
  <c r="B54" i="33"/>
  <c r="B34" i="33"/>
  <c r="B15" i="33"/>
  <c r="B37" i="33"/>
  <c r="B18" i="33"/>
  <c r="C4" i="33" l="1"/>
  <c r="B6" i="33"/>
  <c r="B12" i="33"/>
  <c r="B4" i="33" l="1"/>
  <c r="B65" i="33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<sst xmlns="http://schemas.openxmlformats.org/spreadsheetml/2006/main" count="151" uniqueCount="89">
  <si>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</si>
  <si>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</si>
  <si>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</si>
  <si>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</si>
  <si>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</si>
  <si>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</si>
  <si>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</si>
  <si>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</si>
  <si>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</si>
  <si>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</si>
  <si>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</si>
  <si>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</si>
  <si>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</si>
  <si>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</si>
  <si>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</si>
  <si>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</si>
  <si>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</si>
  <si>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</si>
  <si>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</si>
  <si>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</si>
  <si>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</si>
  <si>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</si>
  <si>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</si>
  <si>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</si>
  <si>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</si>
  <si>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</si>
  <si>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</si>
  <si>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</si>
  <si>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</si>
  <si>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</si>
  <si>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</si>
  <si>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</si>
  <si>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</si>
  <si>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</si>
  <si>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</si>
  <si>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</si>
  <si>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</si>
  <si>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</si>
  <si>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</si>
  <si>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</si>
  <si>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</si>
  <si>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</si>
  <si>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</si>
  <si>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</si>
  <si>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</si>
  <si>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Матеріальні допомоги населенню</t>
  </si>
  <si>
    <t xml:space="preserve">РАЗОМ </t>
  </si>
  <si>
    <t>Медикаменти</t>
  </si>
  <si>
    <t>Інтернет, телекомунікаційні послуги</t>
  </si>
  <si>
    <t xml:space="preserve">Встановлення та утримання газопостачання </t>
  </si>
  <si>
    <t>Видатки на відрядження 2250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</si>
  <si>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</si>
  <si>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</si>
  <si>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</si>
  <si>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</si>
  <si>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</si>
  <si>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</si>
  <si>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</si>
  <si>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Інші Виплати на населення  2730</t>
  </si>
  <si>
    <t>Навчання освітян з цивільного захисту та пож.безпеки</t>
  </si>
  <si>
    <t xml:space="preserve">Табличка фасадна </t>
  </si>
  <si>
    <t>Бензиновий тример, жилка, масло для тримера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</si>
  <si>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</si>
  <si>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</si>
  <si>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</si>
  <si>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Пальне для генераторів</t>
  </si>
  <si>
    <t>Винничківська гімназія</t>
  </si>
  <si>
    <t>Послуги із благоустрою, проведення оцінки майна, правовий супровід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</si>
  <si>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</si>
  <si>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</si>
  <si>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>Кубки</t>
  </si>
  <si>
    <t>Послуги ЄДЕБО</t>
  </si>
  <si>
    <t>Господарські товри (побутова хімія)</t>
  </si>
  <si>
    <t>Послуги технічного обслуговування газового обладнання та  ситеми газопостачання,Пiдготовка до опалювального сезону, зведення захисних засобів огорожі, Обслуговування та ремонт котельні,Повірка приладів газу</t>
  </si>
  <si>
    <t>Встановлення відеонагляду</t>
  </si>
  <si>
    <t>Запчастини для школярика</t>
  </si>
  <si>
    <t>Меблі для стем лабораторії</t>
  </si>
  <si>
    <t>Шафки для роздягальні</t>
  </si>
  <si>
    <t>Бак для води</t>
  </si>
  <si>
    <t>Палиаво для школярика</t>
  </si>
  <si>
    <t>Послуги з електромонтажних робіт, встановлення автоматичного вимикача електромережі ідальні</t>
  </si>
  <si>
    <t>Техогляд транспортного засобу, технічне обслуговування,ремонт та стархування ТЗ, шиномонтаж</t>
  </si>
  <si>
    <t xml:space="preserve">Будівельні матеріали </t>
  </si>
  <si>
    <t>Медичний огляд працівників</t>
  </si>
  <si>
    <t>РАЗОМ Листопад 2025</t>
  </si>
  <si>
    <t>Лічильник для світла</t>
  </si>
  <si>
    <t>Плата за провед.навч.-трен. занять з вiйськово-такт.пiдготовки для уч</t>
  </si>
  <si>
    <t>Оцінка майна, послуги з правового супроводу щодо оренди</t>
  </si>
  <si>
    <t>Сигналізатор газу "Лелека2", станція JV1000 бак 24л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</si>
</sst>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8" fillId="2" borderId="16" xfId="0" applyFont="1" applyFill="1" applyBorder="1" applyAlignment="1">
      <alignment horizontal="left" wrapText="1"/>
    </xf>
    <xf numFmtId="4" fontId="9" fillId="2" borderId="17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wrapText="1"/>
    </xf>
    <xf numFmtId="4" fontId="9" fillId="5" borderId="9" xfId="0" applyNumberFormat="1" applyFont="1" applyFill="1" applyBorder="1" applyAlignment="1">
      <alignment horizontal="center" wrapText="1"/>
    </xf>
    <xf numFmtId="0" fontId="9" fillId="5" borderId="0" xfId="0" applyFont="1" applyFill="1" applyAlignment="1">
      <alignment wrapText="1"/>
    </xf>
    <xf numFmtId="4" fontId="9" fillId="5" borderId="10" xfId="0" applyNumberFormat="1" applyFont="1" applyFill="1" applyBorder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2" fillId="5" borderId="0" xfId="0" applyFont="1" applyFill="1" applyAlignment="1">
      <alignment wrapText="1"/>
    </xf>
    <xf numFmtId="0" fontId="8" fillId="5" borderId="18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10" fillId="7" borderId="0" xfId="0" applyFont="1" applyFill="1" applyAlignment="1">
      <alignment wrapText="1"/>
    </xf>
    <xf numFmtId="4" fontId="11" fillId="7" borderId="1" xfId="0" applyNumberFormat="1" applyFont="1" applyFill="1" applyBorder="1" applyAlignment="1">
      <alignment horizontal="center" wrapText="1"/>
    </xf>
    <xf numFmtId="4" fontId="10" fillId="7" borderId="3" xfId="0" applyNumberFormat="1" applyFont="1" applyFill="1" applyBorder="1" applyAlignment="1">
      <alignment horizontal="center" wrapText="1"/>
    </xf>
    <xf numFmtId="4" fontId="10" fillId="7" borderId="6" xfId="0" applyNumberFormat="1" applyFont="1" applyFill="1" applyBorder="1" applyAlignment="1">
      <alignment horizontal="center" wrapText="1"/>
    </xf>
    <xf numFmtId="0" fontId="11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5" fillId="2" borderId="11" xfId="0" applyFont="1" applyFill="1" applyBorder="1" applyAlignment="1">
      <alignment wrapText="1"/>
    </xf>
    <xf numFmtId="4" fontId="13" fillId="2" borderId="12" xfId="0" applyNumberFormat="1" applyFont="1" applyFill="1" applyBorder="1" applyAlignment="1">
      <alignment horizontal="center" wrapText="1"/>
    </xf>
    <xf numFmtId="4" fontId="13" fillId="2" borderId="13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4" fontId="10" fillId="7" borderId="14" xfId="0" applyNumberFormat="1" applyFont="1" applyFill="1" applyBorder="1" applyAlignment="1">
      <alignment wrapText="1"/>
    </xf>
    <xf numFmtId="0" fontId="14" fillId="7" borderId="1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4" fontId="17" fillId="5" borderId="12" xfId="0" applyNumberFormat="1" applyFon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wrapText="1"/>
    </xf>
    <xf numFmtId="4" fontId="17" fillId="4" borderId="12" xfId="0" applyNumberFormat="1" applyFont="1" applyFill="1" applyBorder="1" applyAlignment="1">
      <alignment horizontal="center" wrapText="1"/>
    </xf>
    <xf numFmtId="4" fontId="17" fillId="4" borderId="5" xfId="0" applyNumberFormat="1" applyFont="1" applyFill="1" applyBorder="1" applyAlignment="1">
      <alignment horizontal="center" wrapText="1"/>
    </xf>
    <xf numFmtId="4" fontId="17" fillId="5" borderId="12" xfId="0" applyNumberFormat="1" applyFont="1" applyFill="1" applyBorder="1" applyAlignment="1">
      <alignment horizontal="center" wrapText="1"/>
    </xf>
    <xf numFmtId="0" fontId="16" fillId="0" borderId="7" xfId="0" applyFont="1" applyFill="1" applyBorder="1" applyAlignment="1">
      <alignment wrapText="1"/>
    </xf>
    <xf numFmtId="4" fontId="18" fillId="7" borderId="5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wrapText="1"/>
    </xf>
    <xf numFmtId="4" fontId="17" fillId="6" borderId="12" xfId="0" applyNumberFormat="1" applyFont="1" applyFill="1" applyBorder="1" applyAlignment="1">
      <alignment horizontal="center" wrapText="1"/>
    </xf>
    <xf numFmtId="4" fontId="17" fillId="6" borderId="5" xfId="0" applyNumberFormat="1" applyFont="1" applyFill="1" applyBorder="1" applyAlignment="1">
      <alignment horizont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wrapText="1"/>
    </xf>
    <xf numFmtId="0" fontId="19" fillId="0" borderId="16" xfId="0" applyFont="1" applyFill="1" applyBorder="1" applyAlignment="1">
      <alignment wrapText="1"/>
    </xf>
    <xf numFmtId="4" fontId="18" fillId="7" borderId="3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wrapText="1"/>
    </xf>
    <xf numFmtId="4" fontId="16" fillId="7" borderId="1" xfId="0" applyNumberFormat="1" applyFont="1" applyFill="1" applyBorder="1" applyAlignment="1">
      <alignment horizontal="center" wrapText="1"/>
    </xf>
    <xf numFmtId="4" fontId="18" fillId="7" borderId="1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wrapText="1"/>
    </xf>
    <xf numFmtId="4" fontId="18" fillId="7" borderId="5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wrapText="1"/>
    </xf>
    <xf numFmtId="4" fontId="18" fillId="6" borderId="5" xfId="0" applyNumberFormat="1" applyFont="1" applyFill="1" applyBorder="1" applyAlignment="1">
      <alignment horizontal="center" wrapText="1"/>
    </xf>
    <xf numFmtId="164" fontId="18" fillId="7" borderId="5" xfId="0" applyNumberFormat="1" applyFont="1" applyFill="1" applyBorder="1" applyAlignment="1">
      <alignment horizontal="center" wrapText="1"/>
    </xf>
    <xf numFmtId="4" fontId="17" fillId="5" borderId="12" xfId="0" quotePrefix="1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4" fontId="18" fillId="4" borderId="1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4" fontId="17" fillId="2" borderId="12" xfId="0" applyNumberFormat="1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center" vertical="center" wrapText="1"/>
    </xf>
    <xf numFmtId="4" fontId="7" fillId="8" borderId="12" xfId="0" applyNumberFormat="1" applyFont="1" applyFill="1" applyBorder="1" applyAlignment="1">
      <alignment horizontal="center" vertical="center" wrapText="1"/>
    </xf>
    <xf numFmtId="4" fontId="7" fillId="8" borderId="5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30"/>
  <sheetViews>
    <sheetView tabSelected="1" view="pageBreakPreview" zoomScale="40" zoomScaleNormal="60" zoomScaleSheetLayoutView="40" workbookViewId="0">
      <pane ySplit="3" topLeftCell="A4" activePane="bottomLeft" state="frozen"/>
      <selection pane="bottomLeft" activeCell="G6" sqref="G6"/>
    </sheetView>
  </sheetViews>
  <sheetFormatPr defaultColWidth="9.1796875" defaultRowHeight="15.5" x14ac:dyDescent="0.35"/>
  <cols>
    <col min="1" max="1" width="48.81640625" style="33" customWidth="1"/>
    <col min="2" max="2" width="21.26953125" style="49" customWidth="1"/>
    <col min="3" max="3" width="23.90625" style="62" customWidth="1"/>
    <col min="4" max="22" width="9.1796875" style="31"/>
    <col min="23" max="26" width="9.1796875" style="32"/>
    <col min="27" max="16384" width="9.1796875" style="33"/>
  </cols>
  <sheetData>
    <row r="1" spans="1:26" s="28" customFormat="1" thickBot="1" x14ac:dyDescent="0.35">
      <c r="B1" s="46"/>
      <c r="C1" s="5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  <c r="X1" s="30"/>
      <c r="Y1" s="30"/>
      <c r="Z1" s="30"/>
    </row>
    <row r="2" spans="1:26" s="28" customFormat="1" ht="14.15" customHeight="1" x14ac:dyDescent="0.3">
      <c r="A2" s="117" t="s">
        <v>84</v>
      </c>
      <c r="B2" s="118"/>
      <c r="C2" s="7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  <c r="X2" s="30"/>
      <c r="Y2" s="30"/>
      <c r="Z2" s="30"/>
    </row>
    <row r="3" spans="1:26" ht="45.5" thickBot="1" x14ac:dyDescent="0.35">
      <c r="A3" s="119"/>
      <c r="B3" s="120"/>
      <c r="C3" s="72" t="s">
        <v>66</v>
      </c>
    </row>
    <row r="4" spans="1:26" s="70" customFormat="1" ht="25" x14ac:dyDescent="0.5">
      <c r="A4" s="65" t="s">
        <v>38</v>
      </c>
      <c r="B4" s="66">
        <f t="shared" ref="B4:B32" si="0">SUM(C4:C4)</f>
        <v>127086.81</v>
      </c>
      <c r="C4" s="67">
        <f t="shared" ref="C4" si="1">C6+C12+C31+C34+C37+C39+C54+C57+C58+C5</f>
        <v>127086.81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/>
      <c r="T4" s="69"/>
      <c r="U4" s="69"/>
      <c r="V4" s="69"/>
    </row>
    <row r="5" spans="1:26" s="34" customFormat="1" ht="36" customHeight="1" x14ac:dyDescent="0.4">
      <c r="A5" s="115" t="s">
        <v>44</v>
      </c>
      <c r="B5" s="74">
        <f t="shared" si="0"/>
        <v>76405.739999999991</v>
      </c>
      <c r="C5" s="75">
        <f>16455.1+59950.64</f>
        <v>76405.739999999991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s="39" customFormat="1" ht="20" x14ac:dyDescent="0.4">
      <c r="A6" s="76" t="s">
        <v>41</v>
      </c>
      <c r="B6" s="77">
        <f t="shared" si="0"/>
        <v>27124.27</v>
      </c>
      <c r="C6" s="78">
        <f>SUM(C7:C11)</f>
        <v>27124.27</v>
      </c>
    </row>
    <row r="7" spans="1:26" s="34" customFormat="1" ht="20.5" x14ac:dyDescent="0.45">
      <c r="A7" s="73" t="s">
        <v>35</v>
      </c>
      <c r="B7" s="79">
        <f t="shared" si="0"/>
        <v>12965.09</v>
      </c>
      <c r="C7" s="75">
        <f>1187.09+2076.67+9701.33</f>
        <v>12965.09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s="34" customFormat="1" ht="20.5" x14ac:dyDescent="0.45">
      <c r="A8" s="80" t="s">
        <v>34</v>
      </c>
      <c r="B8" s="79">
        <f t="shared" si="0"/>
        <v>13371.580000000002</v>
      </c>
      <c r="C8" s="75">
        <f>2882.79+10488.79</f>
        <v>13371.580000000002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s="34" customFormat="1" ht="20.5" x14ac:dyDescent="0.45">
      <c r="A9" s="80" t="s">
        <v>36</v>
      </c>
      <c r="B9" s="79">
        <f t="shared" si="0"/>
        <v>0</v>
      </c>
      <c r="C9" s="7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s="34" customFormat="1" ht="20" customHeight="1" x14ac:dyDescent="0.45">
      <c r="A10" s="73" t="s">
        <v>39</v>
      </c>
      <c r="B10" s="79">
        <f t="shared" si="0"/>
        <v>297.60000000000002</v>
      </c>
      <c r="C10" s="75">
        <v>297.60000000000002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s="34" customFormat="1" ht="23" customHeight="1" x14ac:dyDescent="0.45">
      <c r="A11" s="73" t="s">
        <v>65</v>
      </c>
      <c r="B11" s="79">
        <f t="shared" si="0"/>
        <v>490</v>
      </c>
      <c r="C11" s="81">
        <v>490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s="64" customFormat="1" ht="20" x14ac:dyDescent="0.4">
      <c r="A12" s="82" t="s">
        <v>42</v>
      </c>
      <c r="B12" s="83">
        <f t="shared" si="0"/>
        <v>8097.3</v>
      </c>
      <c r="C12" s="84">
        <f t="shared" ref="C12" si="2">SUM(C13:C30)</f>
        <v>8097.3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</row>
    <row r="13" spans="1:26" s="34" customFormat="1" ht="41" x14ac:dyDescent="0.45">
      <c r="A13" s="80" t="s">
        <v>87</v>
      </c>
      <c r="B13" s="85">
        <f t="shared" si="0"/>
        <v>0</v>
      </c>
      <c r="C13" s="7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s="34" customFormat="1" ht="20.5" x14ac:dyDescent="0.45">
      <c r="A14" s="80" t="s">
        <v>83</v>
      </c>
      <c r="B14" s="85">
        <f t="shared" si="0"/>
        <v>0</v>
      </c>
      <c r="C14" s="75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s="34" customFormat="1" ht="20.5" x14ac:dyDescent="0.45">
      <c r="A15" s="80" t="s">
        <v>48</v>
      </c>
      <c r="B15" s="85">
        <f t="shared" si="0"/>
        <v>1020</v>
      </c>
      <c r="C15" s="75">
        <f>1020</f>
        <v>1020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s="34" customFormat="1" ht="20.5" x14ac:dyDescent="0.45">
      <c r="A16" s="80" t="s">
        <v>37</v>
      </c>
      <c r="B16" s="85">
        <f t="shared" si="0"/>
        <v>653.70000000000005</v>
      </c>
      <c r="C16" s="75">
        <v>653.70000000000005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34" customFormat="1" ht="84" x14ac:dyDescent="0.5">
      <c r="A17" s="86" t="s">
        <v>68</v>
      </c>
      <c r="B17" s="85">
        <f t="shared" si="0"/>
        <v>558.6</v>
      </c>
      <c r="C17" s="75">
        <v>558.6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s="34" customFormat="1" ht="147" x14ac:dyDescent="0.3">
      <c r="A18" s="89" t="s">
        <v>73</v>
      </c>
      <c r="B18" s="85">
        <f t="shared" si="0"/>
        <v>5265</v>
      </c>
      <c r="C18" s="88">
        <f>4525+740</f>
        <v>5265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s="34" customFormat="1" ht="37" customHeight="1" x14ac:dyDescent="0.3">
      <c r="A19" s="89" t="s">
        <v>86</v>
      </c>
      <c r="B19" s="85">
        <f t="shared" si="0"/>
        <v>0</v>
      </c>
      <c r="C19" s="88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s="34" customFormat="1" ht="63" x14ac:dyDescent="0.5">
      <c r="A20" s="87" t="s">
        <v>52</v>
      </c>
      <c r="B20" s="85">
        <f t="shared" si="0"/>
        <v>0</v>
      </c>
      <c r="C20" s="88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s="34" customFormat="1" ht="21" x14ac:dyDescent="0.3">
      <c r="A21" s="89" t="s">
        <v>74</v>
      </c>
      <c r="B21" s="85">
        <f t="shared" si="0"/>
        <v>0</v>
      </c>
      <c r="C21" s="88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s="34" customFormat="1" ht="63" x14ac:dyDescent="0.5">
      <c r="A22" s="87" t="s">
        <v>54</v>
      </c>
      <c r="B22" s="85">
        <f t="shared" si="0"/>
        <v>0</v>
      </c>
      <c r="C22" s="8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s="34" customFormat="1" ht="56" customHeight="1" x14ac:dyDescent="0.3">
      <c r="A23" s="90" t="s">
        <v>69</v>
      </c>
      <c r="B23" s="85">
        <f t="shared" si="0"/>
        <v>600</v>
      </c>
      <c r="C23" s="88">
        <v>600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s="53" customFormat="1" ht="102.5" x14ac:dyDescent="0.35">
      <c r="A24" s="91" t="s">
        <v>55</v>
      </c>
      <c r="B24" s="92">
        <f t="shared" si="0"/>
        <v>0</v>
      </c>
      <c r="C24" s="9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s="55" customFormat="1" ht="61.5" x14ac:dyDescent="0.35">
      <c r="A25" s="94" t="s">
        <v>56</v>
      </c>
      <c r="B25" s="92">
        <f t="shared" si="0"/>
        <v>0</v>
      </c>
      <c r="C25" s="95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s="34" customFormat="1" ht="41" x14ac:dyDescent="0.3">
      <c r="A26" s="96" t="s">
        <v>49</v>
      </c>
      <c r="B26" s="85">
        <f t="shared" si="0"/>
        <v>0</v>
      </c>
      <c r="C26" s="97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s="34" customFormat="1" ht="61.5" x14ac:dyDescent="0.45">
      <c r="A27" s="73" t="s">
        <v>81</v>
      </c>
      <c r="B27" s="85">
        <f t="shared" si="0"/>
        <v>0</v>
      </c>
      <c r="C27" s="75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s="34" customFormat="1" ht="41" x14ac:dyDescent="0.45">
      <c r="A28" s="73" t="s">
        <v>67</v>
      </c>
      <c r="B28" s="85">
        <f t="shared" si="0"/>
        <v>0</v>
      </c>
      <c r="C28" s="7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s="34" customFormat="1" ht="61.5" x14ac:dyDescent="0.45">
      <c r="A29" s="73" t="s">
        <v>80</v>
      </c>
      <c r="B29" s="85">
        <f t="shared" si="0"/>
        <v>0</v>
      </c>
      <c r="C29" s="7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s="34" customFormat="1" ht="25" customHeight="1" x14ac:dyDescent="0.45">
      <c r="A30" s="73" t="s">
        <v>71</v>
      </c>
      <c r="B30" s="85">
        <f t="shared" si="0"/>
        <v>0</v>
      </c>
      <c r="C30" s="99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s="57" customFormat="1" ht="20.5" x14ac:dyDescent="0.45">
      <c r="A31" s="101">
        <v>2800</v>
      </c>
      <c r="B31" s="83">
        <f t="shared" si="0"/>
        <v>0</v>
      </c>
      <c r="C31" s="102">
        <f t="shared" ref="C31" si="3">C32+C33</f>
        <v>0</v>
      </c>
    </row>
    <row r="32" spans="1:26" s="34" customFormat="1" ht="30.5" customHeight="1" x14ac:dyDescent="0.45">
      <c r="A32" s="73" t="s">
        <v>53</v>
      </c>
      <c r="B32" s="79">
        <f t="shared" si="0"/>
        <v>0</v>
      </c>
      <c r="C32" s="10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s="34" customFormat="1" ht="20.5" x14ac:dyDescent="0.45">
      <c r="A33" s="73" t="s">
        <v>63</v>
      </c>
      <c r="B33" s="79"/>
      <c r="C33" s="10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s="34" customFormat="1" ht="20.5" x14ac:dyDescent="0.45">
      <c r="A34" s="104">
        <v>2280</v>
      </c>
      <c r="B34" s="83">
        <f t="shared" ref="B34:B65" si="4">SUM(C34:C34)</f>
        <v>0</v>
      </c>
      <c r="C34" s="105">
        <f t="shared" ref="C34" si="5">C35+C36</f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s="34" customFormat="1" ht="20.5" x14ac:dyDescent="0.45">
      <c r="A35" s="73" t="s">
        <v>43</v>
      </c>
      <c r="B35" s="79">
        <f t="shared" si="4"/>
        <v>0</v>
      </c>
      <c r="C35" s="10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s="34" customFormat="1" ht="41" x14ac:dyDescent="0.45">
      <c r="A36" s="73" t="s">
        <v>59</v>
      </c>
      <c r="B36" s="116">
        <f t="shared" si="4"/>
        <v>0</v>
      </c>
      <c r="C36" s="106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s="34" customFormat="1" ht="20.5" x14ac:dyDescent="0.45">
      <c r="A37" s="104">
        <v>2230</v>
      </c>
      <c r="B37" s="83">
        <f t="shared" si="4"/>
        <v>11907.5</v>
      </c>
      <c r="C37" s="105">
        <f t="shared" ref="C37" si="6">C38</f>
        <v>11907.5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s="34" customFormat="1" ht="28.5" customHeight="1" x14ac:dyDescent="0.45">
      <c r="A38" s="73" t="s">
        <v>51</v>
      </c>
      <c r="B38" s="74">
        <f t="shared" si="4"/>
        <v>11907.5</v>
      </c>
      <c r="C38" s="75">
        <v>11907.5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s="63" customFormat="1" ht="20" x14ac:dyDescent="0.4">
      <c r="A39" s="82" t="s">
        <v>40</v>
      </c>
      <c r="B39" s="83">
        <f t="shared" si="4"/>
        <v>3552</v>
      </c>
      <c r="C39" s="84">
        <f t="shared" ref="C39" si="7">SUM(C40:C53)</f>
        <v>3552</v>
      </c>
    </row>
    <row r="40" spans="1:26" s="34" customFormat="1" ht="20.5" x14ac:dyDescent="0.45">
      <c r="A40" s="73" t="s">
        <v>75</v>
      </c>
      <c r="B40" s="74">
        <f t="shared" si="4"/>
        <v>0</v>
      </c>
      <c r="C40" s="10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s="34" customFormat="1" ht="20.5" x14ac:dyDescent="0.45">
      <c r="A41" s="73" t="s">
        <v>85</v>
      </c>
      <c r="B41" s="79">
        <f t="shared" si="4"/>
        <v>0</v>
      </c>
      <c r="C41" s="99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s="34" customFormat="1" ht="20.5" x14ac:dyDescent="0.45">
      <c r="A42" s="73" t="s">
        <v>76</v>
      </c>
      <c r="B42" s="79">
        <f t="shared" si="4"/>
        <v>0</v>
      </c>
      <c r="C42" s="100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s="34" customFormat="1" ht="20.5" x14ac:dyDescent="0.45">
      <c r="A43" s="73" t="s">
        <v>77</v>
      </c>
      <c r="B43" s="79">
        <f t="shared" si="4"/>
        <v>0</v>
      </c>
      <c r="C43" s="10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s="34" customFormat="1" ht="20.5" x14ac:dyDescent="0.45">
      <c r="A44" s="73" t="s">
        <v>72</v>
      </c>
      <c r="B44" s="79">
        <f t="shared" si="4"/>
        <v>792</v>
      </c>
      <c r="C44" s="100">
        <v>792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s="34" customFormat="1" ht="20.5" x14ac:dyDescent="0.45">
      <c r="A45" s="73" t="s">
        <v>82</v>
      </c>
      <c r="B45" s="79">
        <f t="shared" si="4"/>
        <v>0</v>
      </c>
      <c r="C45" s="10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s="34" customFormat="1" ht="41" x14ac:dyDescent="0.45">
      <c r="A46" s="73" t="s">
        <v>88</v>
      </c>
      <c r="B46" s="107">
        <f t="shared" si="4"/>
        <v>2760</v>
      </c>
      <c r="C46" s="100">
        <v>2760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s="34" customFormat="1" ht="20.5" customHeight="1" x14ac:dyDescent="0.45">
      <c r="A47" s="73" t="s">
        <v>78</v>
      </c>
      <c r="B47" s="79">
        <f t="shared" si="4"/>
        <v>0</v>
      </c>
      <c r="C47" s="99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s="34" customFormat="1" ht="20.5" x14ac:dyDescent="0.45">
      <c r="A48" s="80" t="s">
        <v>70</v>
      </c>
      <c r="B48" s="79">
        <f t="shared" si="4"/>
        <v>0</v>
      </c>
      <c r="C48" s="10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s="34" customFormat="1" ht="20.5" x14ac:dyDescent="0.45">
      <c r="A49" s="73" t="s">
        <v>57</v>
      </c>
      <c r="B49" s="79">
        <f t="shared" si="4"/>
        <v>0</v>
      </c>
      <c r="C49" s="10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s="34" customFormat="1" ht="20.5" x14ac:dyDescent="0.45">
      <c r="A50" s="73" t="s">
        <v>60</v>
      </c>
      <c r="B50" s="79">
        <f t="shared" si="4"/>
        <v>0</v>
      </c>
      <c r="C50" s="10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s="34" customFormat="1" ht="20.5" x14ac:dyDescent="0.45">
      <c r="A51" s="73" t="s">
        <v>62</v>
      </c>
      <c r="B51" s="79">
        <f t="shared" si="4"/>
        <v>0</v>
      </c>
      <c r="C51" s="10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s="34" customFormat="1" ht="20.5" x14ac:dyDescent="0.45">
      <c r="A52" s="80" t="s">
        <v>79</v>
      </c>
      <c r="B52" s="79">
        <f t="shared" si="4"/>
        <v>0</v>
      </c>
      <c r="C52" s="10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s="34" customFormat="1" ht="41" x14ac:dyDescent="0.45">
      <c r="A53" s="73" t="s">
        <v>61</v>
      </c>
      <c r="B53" s="79">
        <f t="shared" si="4"/>
        <v>0</v>
      </c>
      <c r="C53" s="10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s="34" customFormat="1" ht="20.5" x14ac:dyDescent="0.45">
      <c r="A54" s="108">
        <v>2220</v>
      </c>
      <c r="B54" s="77">
        <f t="shared" si="4"/>
        <v>0</v>
      </c>
      <c r="C54" s="109">
        <f t="shared" ref="C54" si="8">SUM(C55:C56)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s="34" customFormat="1" ht="20.5" x14ac:dyDescent="0.45">
      <c r="A55" s="110" t="s">
        <v>47</v>
      </c>
      <c r="B55" s="79">
        <f t="shared" si="4"/>
        <v>0</v>
      </c>
      <c r="C55" s="10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s="34" customFormat="1" ht="20.5" x14ac:dyDescent="0.45">
      <c r="A56" s="73"/>
      <c r="B56" s="79">
        <f t="shared" si="4"/>
        <v>0</v>
      </c>
      <c r="C56" s="100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s="63" customFormat="1" ht="20.5" x14ac:dyDescent="0.45">
      <c r="A57" s="82" t="s">
        <v>50</v>
      </c>
      <c r="B57" s="83">
        <f t="shared" si="4"/>
        <v>0</v>
      </c>
      <c r="C57" s="102"/>
    </row>
    <row r="58" spans="1:26" s="63" customFormat="1" ht="20.5" x14ac:dyDescent="0.45">
      <c r="A58" s="40" t="s">
        <v>58</v>
      </c>
      <c r="B58" s="111">
        <f t="shared" si="4"/>
        <v>0</v>
      </c>
      <c r="C58" s="98"/>
    </row>
    <row r="59" spans="1:26" s="63" customFormat="1" ht="62.5" customHeight="1" x14ac:dyDescent="0.3">
      <c r="A59" s="112" t="s">
        <v>64</v>
      </c>
      <c r="B59" s="113">
        <f t="shared" si="4"/>
        <v>0</v>
      </c>
      <c r="C59" s="114"/>
    </row>
    <row r="60" spans="1:26" s="35" customFormat="1" ht="14" hidden="1" x14ac:dyDescent="0.3">
      <c r="A60" s="41"/>
      <c r="B60" s="48">
        <f t="shared" si="4"/>
        <v>0</v>
      </c>
      <c r="C60" s="59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6"/>
      <c r="X60" s="37"/>
      <c r="Y60" s="37"/>
      <c r="Z60" s="37"/>
    </row>
    <row r="61" spans="1:26" s="35" customFormat="1" ht="15" hidden="1" x14ac:dyDescent="0.3">
      <c r="A61" s="41"/>
      <c r="B61" s="47">
        <f t="shared" si="4"/>
        <v>0</v>
      </c>
      <c r="C61" s="59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6"/>
      <c r="X61" s="37"/>
      <c r="Y61" s="37"/>
      <c r="Z61" s="37"/>
    </row>
    <row r="62" spans="1:26" s="35" customFormat="1" ht="15" hidden="1" x14ac:dyDescent="0.3">
      <c r="A62" s="41"/>
      <c r="B62" s="47">
        <f t="shared" si="4"/>
        <v>0</v>
      </c>
      <c r="C62" s="59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6"/>
      <c r="X62" s="37"/>
      <c r="Y62" s="37"/>
      <c r="Z62" s="37"/>
    </row>
    <row r="63" spans="1:26" s="35" customFormat="1" ht="15" hidden="1" x14ac:dyDescent="0.3">
      <c r="A63" s="41"/>
      <c r="B63" s="47">
        <f t="shared" si="4"/>
        <v>0</v>
      </c>
      <c r="C63" s="59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6"/>
      <c r="X63" s="37"/>
      <c r="Y63" s="37"/>
      <c r="Z63" s="37"/>
    </row>
    <row r="64" spans="1:26" s="38" customFormat="1" ht="45" hidden="1" x14ac:dyDescent="0.45">
      <c r="A64" s="42" t="s">
        <v>45</v>
      </c>
      <c r="B64" s="43">
        <f t="shared" si="4"/>
        <v>0</v>
      </c>
      <c r="C64" s="60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22" s="51" customFormat="1" ht="23" hidden="1" thickBot="1" x14ac:dyDescent="0.5">
      <c r="A65" s="50" t="s">
        <v>46</v>
      </c>
      <c r="B65" s="45">
        <f t="shared" si="4"/>
        <v>0</v>
      </c>
      <c r="C65" s="61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2" s="32" customFormat="1" x14ac:dyDescent="0.35">
      <c r="B66" s="44"/>
      <c r="C66" s="52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1:22" s="32" customFormat="1" x14ac:dyDescent="0.35">
      <c r="B67" s="44"/>
      <c r="C67" s="52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1:22" s="32" customFormat="1" x14ac:dyDescent="0.35">
      <c r="B68" s="44"/>
      <c r="C68" s="62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1:22" s="32" customFormat="1" x14ac:dyDescent="0.35">
      <c r="B69" s="44"/>
      <c r="C69" s="62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1:22" s="32" customFormat="1" x14ac:dyDescent="0.35">
      <c r="B70" s="44"/>
      <c r="C70" s="62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1:22" s="32" customFormat="1" x14ac:dyDescent="0.35">
      <c r="B71" s="44"/>
      <c r="C71" s="62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1:22" s="32" customFormat="1" x14ac:dyDescent="0.35">
      <c r="B72" s="44"/>
      <c r="C72" s="62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1:22" s="32" customFormat="1" x14ac:dyDescent="0.35">
      <c r="B73" s="44"/>
      <c r="C73" s="62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1:22" s="32" customFormat="1" x14ac:dyDescent="0.35">
      <c r="B74" s="44"/>
      <c r="C74" s="62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1:22" s="32" customFormat="1" x14ac:dyDescent="0.35">
      <c r="B75" s="44"/>
      <c r="C75" s="62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1:22" s="32" customFormat="1" x14ac:dyDescent="0.35">
      <c r="B76" s="44"/>
      <c r="C76" s="62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1:22" s="32" customFormat="1" x14ac:dyDescent="0.35">
      <c r="B77" s="44"/>
      <c r="C77" s="62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1:22" s="32" customFormat="1" x14ac:dyDescent="0.35">
      <c r="B78" s="44"/>
      <c r="C78" s="62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1:22" s="32" customFormat="1" x14ac:dyDescent="0.35">
      <c r="B79" s="44"/>
      <c r="C79" s="62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1:22" s="32" customFormat="1" x14ac:dyDescent="0.35">
      <c r="B80" s="44"/>
      <c r="C80" s="62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2:22" s="32" customFormat="1" x14ac:dyDescent="0.35">
      <c r="B81" s="44"/>
      <c r="C81" s="62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2:22" s="32" customFormat="1" x14ac:dyDescent="0.35">
      <c r="B82" s="44"/>
      <c r="C82" s="62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s="32" customFormat="1" x14ac:dyDescent="0.35">
      <c r="B83" s="44"/>
      <c r="C83" s="62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2:22" s="32" customFormat="1" x14ac:dyDescent="0.35">
      <c r="B84" s="44"/>
      <c r="C84" s="62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2:22" s="32" customFormat="1" x14ac:dyDescent="0.35">
      <c r="B85" s="44"/>
      <c r="C85" s="62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2:22" s="32" customFormat="1" x14ac:dyDescent="0.35">
      <c r="B86" s="44"/>
      <c r="C86" s="6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2:22" s="32" customFormat="1" x14ac:dyDescent="0.35">
      <c r="B87" s="44"/>
      <c r="C87" s="62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2:22" s="32" customFormat="1" x14ac:dyDescent="0.35">
      <c r="B88" s="44"/>
      <c r="C88" s="62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2:22" s="32" customFormat="1" x14ac:dyDescent="0.35">
      <c r="B89" s="44"/>
      <c r="C89" s="62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2:22" s="32" customFormat="1" x14ac:dyDescent="0.35">
      <c r="B90" s="44"/>
      <c r="C90" s="62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2:22" s="32" customFormat="1" x14ac:dyDescent="0.35">
      <c r="B91" s="44"/>
      <c r="C91" s="62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2:22" s="32" customFormat="1" x14ac:dyDescent="0.35">
      <c r="B92" s="44"/>
      <c r="C92" s="62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2:22" s="32" customFormat="1" x14ac:dyDescent="0.35">
      <c r="B93" s="44"/>
      <c r="C93" s="62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2:22" s="32" customFormat="1" x14ac:dyDescent="0.35">
      <c r="B94" s="44"/>
      <c r="C94" s="62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2:22" s="32" customFormat="1" x14ac:dyDescent="0.35">
      <c r="B95" s="44"/>
      <c r="C95" s="62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2:22" s="32" customFormat="1" x14ac:dyDescent="0.35">
      <c r="B96" s="44"/>
      <c r="C96" s="62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2:22" s="32" customFormat="1" x14ac:dyDescent="0.35">
      <c r="B97" s="44"/>
      <c r="C97" s="62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2:22" s="32" customFormat="1" x14ac:dyDescent="0.35">
      <c r="B98" s="44"/>
      <c r="C98" s="62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2:22" s="32" customFormat="1" x14ac:dyDescent="0.35">
      <c r="B99" s="44"/>
      <c r="C99" s="62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2:22" s="32" customFormat="1" x14ac:dyDescent="0.35">
      <c r="B100" s="44"/>
      <c r="C100" s="62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2:22" s="32" customFormat="1" x14ac:dyDescent="0.35">
      <c r="B101" s="44"/>
      <c r="C101" s="62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2:22" s="32" customFormat="1" x14ac:dyDescent="0.35">
      <c r="B102" s="44"/>
      <c r="C102" s="62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2:22" s="32" customFormat="1" x14ac:dyDescent="0.35">
      <c r="B103" s="44"/>
      <c r="C103" s="62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2:22" s="32" customFormat="1" x14ac:dyDescent="0.35">
      <c r="B104" s="44"/>
      <c r="C104" s="62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2:22" s="32" customFormat="1" x14ac:dyDescent="0.35">
      <c r="B105" s="44"/>
      <c r="C105" s="62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2:22" s="32" customFormat="1" x14ac:dyDescent="0.35">
      <c r="B106" s="44"/>
      <c r="C106" s="62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2:22" s="32" customFormat="1" x14ac:dyDescent="0.35">
      <c r="B107" s="44"/>
      <c r="C107" s="62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2:22" s="32" customFormat="1" x14ac:dyDescent="0.35">
      <c r="B108" s="44"/>
      <c r="C108" s="62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2:22" s="32" customFormat="1" x14ac:dyDescent="0.35">
      <c r="B109" s="44"/>
      <c r="C109" s="62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2:22" s="32" customFormat="1" x14ac:dyDescent="0.35">
      <c r="B110" s="44"/>
      <c r="C110" s="62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2:22" s="32" customFormat="1" x14ac:dyDescent="0.35">
      <c r="B111" s="44"/>
      <c r="C111" s="62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2:22" s="32" customFormat="1" x14ac:dyDescent="0.35">
      <c r="B112" s="44"/>
      <c r="C112" s="62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2:22" s="32" customFormat="1" x14ac:dyDescent="0.35">
      <c r="B113" s="44"/>
      <c r="C113" s="62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2:22" s="32" customFormat="1" x14ac:dyDescent="0.35">
      <c r="B114" s="44"/>
      <c r="C114" s="62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2:22" s="32" customFormat="1" x14ac:dyDescent="0.35">
      <c r="B115" s="44"/>
      <c r="C115" s="62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2:22" s="32" customFormat="1" x14ac:dyDescent="0.35">
      <c r="B116" s="44"/>
      <c r="C116" s="62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2:22" s="32" customFormat="1" x14ac:dyDescent="0.35">
      <c r="B117" s="44"/>
      <c r="C117" s="62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2:22" s="32" customFormat="1" x14ac:dyDescent="0.35">
      <c r="B118" s="44"/>
      <c r="C118" s="62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2:22" s="32" customFormat="1" x14ac:dyDescent="0.35">
      <c r="B119" s="44"/>
      <c r="C119" s="62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2:22" s="32" customFormat="1" x14ac:dyDescent="0.35">
      <c r="B120" s="44"/>
      <c r="C120" s="62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2:22" s="32" customFormat="1" x14ac:dyDescent="0.35">
      <c r="B121" s="44"/>
      <c r="C121" s="62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2:22" s="32" customFormat="1" x14ac:dyDescent="0.35">
      <c r="B122" s="44"/>
      <c r="C122" s="62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2:22" s="32" customFormat="1" x14ac:dyDescent="0.35">
      <c r="B123" s="44"/>
      <c r="C123" s="62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2:22" s="32" customFormat="1" x14ac:dyDescent="0.35">
      <c r="B124" s="44"/>
      <c r="C124" s="62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2:22" s="32" customFormat="1" x14ac:dyDescent="0.35">
      <c r="B125" s="44"/>
      <c r="C125" s="62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2:22" s="32" customFormat="1" x14ac:dyDescent="0.35">
      <c r="B126" s="44"/>
      <c r="C126" s="62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2:22" s="32" customFormat="1" x14ac:dyDescent="0.35">
      <c r="B127" s="44"/>
      <c r="C127" s="62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2:22" s="32" customFormat="1" x14ac:dyDescent="0.35">
      <c r="B128" s="44"/>
      <c r="C128" s="62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2:22" s="32" customFormat="1" x14ac:dyDescent="0.35">
      <c r="B129" s="44"/>
      <c r="C129" s="62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2:22" s="32" customFormat="1" x14ac:dyDescent="0.35">
      <c r="B130" s="44"/>
      <c r="C130" s="62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2:22" s="32" customFormat="1" x14ac:dyDescent="0.35">
      <c r="B131" s="44"/>
      <c r="C131" s="62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2:22" s="32" customFormat="1" x14ac:dyDescent="0.35">
      <c r="B132" s="44"/>
      <c r="C132" s="62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2:22" s="32" customFormat="1" x14ac:dyDescent="0.35">
      <c r="B133" s="44"/>
      <c r="C133" s="62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2:22" s="32" customFormat="1" x14ac:dyDescent="0.35">
      <c r="B134" s="44"/>
      <c r="C134" s="62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2:22" s="32" customFormat="1" x14ac:dyDescent="0.35">
      <c r="B135" s="44"/>
      <c r="C135" s="62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2:22" s="32" customFormat="1" x14ac:dyDescent="0.35">
      <c r="B136" s="44"/>
      <c r="C136" s="62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2:22" s="32" customFormat="1" x14ac:dyDescent="0.35">
      <c r="B137" s="44"/>
      <c r="C137" s="62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2:22" s="32" customFormat="1" x14ac:dyDescent="0.35">
      <c r="B138" s="44"/>
      <c r="C138" s="62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2:22" s="32" customFormat="1" x14ac:dyDescent="0.35">
      <c r="B139" s="44"/>
      <c r="C139" s="62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2:22" s="32" customFormat="1" x14ac:dyDescent="0.35">
      <c r="B140" s="44"/>
      <c r="C140" s="62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2:22" s="32" customFormat="1" x14ac:dyDescent="0.35">
      <c r="B141" s="44"/>
      <c r="C141" s="62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2:22" s="32" customFormat="1" x14ac:dyDescent="0.35">
      <c r="B142" s="44"/>
      <c r="C142" s="62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2:22" s="32" customFormat="1" x14ac:dyDescent="0.35">
      <c r="B143" s="44"/>
      <c r="C143" s="62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2:22" s="32" customFormat="1" x14ac:dyDescent="0.35">
      <c r="B144" s="44"/>
      <c r="C144" s="62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2:22" s="32" customFormat="1" x14ac:dyDescent="0.35">
      <c r="B145" s="44"/>
      <c r="C145" s="62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2:22" s="32" customFormat="1" x14ac:dyDescent="0.35">
      <c r="B146" s="44"/>
      <c r="C146" s="62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2:22" s="32" customFormat="1" x14ac:dyDescent="0.35">
      <c r="B147" s="44"/>
      <c r="C147" s="62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2:22" s="32" customFormat="1" x14ac:dyDescent="0.35">
      <c r="B148" s="44"/>
      <c r="C148" s="62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2:22" s="32" customFormat="1" x14ac:dyDescent="0.35">
      <c r="B149" s="44"/>
      <c r="C149" s="62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2:22" s="32" customFormat="1" x14ac:dyDescent="0.35">
      <c r="B150" s="44"/>
      <c r="C150" s="62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2:22" s="32" customFormat="1" x14ac:dyDescent="0.35">
      <c r="B151" s="44"/>
      <c r="C151" s="62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2:22" s="32" customFormat="1" x14ac:dyDescent="0.35">
      <c r="B152" s="44"/>
      <c r="C152" s="62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2:22" s="32" customFormat="1" x14ac:dyDescent="0.35">
      <c r="B153" s="44"/>
      <c r="C153" s="62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2:22" s="32" customFormat="1" x14ac:dyDescent="0.35">
      <c r="B154" s="44"/>
      <c r="C154" s="62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2:22" s="32" customFormat="1" x14ac:dyDescent="0.35">
      <c r="B155" s="44"/>
      <c r="C155" s="62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2:22" s="32" customFormat="1" x14ac:dyDescent="0.35">
      <c r="B156" s="44"/>
      <c r="C156" s="62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2:22" s="32" customFormat="1" x14ac:dyDescent="0.35">
      <c r="B157" s="44"/>
      <c r="C157" s="62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2:22" s="32" customFormat="1" x14ac:dyDescent="0.35">
      <c r="B158" s="44"/>
      <c r="C158" s="62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2:22" s="32" customFormat="1" x14ac:dyDescent="0.35">
      <c r="B159" s="44"/>
      <c r="C159" s="62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2:22" s="32" customFormat="1" x14ac:dyDescent="0.35">
      <c r="B160" s="44"/>
      <c r="C160" s="62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2:22" s="32" customFormat="1" x14ac:dyDescent="0.35">
      <c r="B161" s="44"/>
      <c r="C161" s="62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2:22" s="32" customFormat="1" x14ac:dyDescent="0.35">
      <c r="B162" s="44"/>
      <c r="C162" s="62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2:22" s="32" customFormat="1" x14ac:dyDescent="0.35">
      <c r="B163" s="44"/>
      <c r="C163" s="62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2:22" s="32" customFormat="1" x14ac:dyDescent="0.35">
      <c r="B164" s="44"/>
      <c r="C164" s="62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2:22" s="32" customFormat="1" x14ac:dyDescent="0.35">
      <c r="B165" s="44"/>
      <c r="C165" s="62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2:22" s="32" customFormat="1" x14ac:dyDescent="0.35">
      <c r="B166" s="44"/>
      <c r="C166" s="62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2:22" s="32" customFormat="1" x14ac:dyDescent="0.35">
      <c r="B167" s="44"/>
      <c r="C167" s="62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2:22" s="32" customFormat="1" x14ac:dyDescent="0.35">
      <c r="B168" s="44"/>
      <c r="C168" s="62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2:22" s="32" customFormat="1" x14ac:dyDescent="0.35">
      <c r="B169" s="44"/>
      <c r="C169" s="62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2:22" s="32" customFormat="1" x14ac:dyDescent="0.35">
      <c r="B170" s="44"/>
      <c r="C170" s="62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2:22" s="32" customFormat="1" x14ac:dyDescent="0.35">
      <c r="B171" s="44"/>
      <c r="C171" s="62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2:22" s="32" customFormat="1" x14ac:dyDescent="0.35">
      <c r="B172" s="44"/>
      <c r="C172" s="62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2:22" s="32" customFormat="1" x14ac:dyDescent="0.35">
      <c r="B173" s="44"/>
      <c r="C173" s="62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2:22" s="32" customFormat="1" x14ac:dyDescent="0.35">
      <c r="B174" s="44"/>
      <c r="C174" s="62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2:22" s="32" customFormat="1" x14ac:dyDescent="0.35">
      <c r="B175" s="44"/>
      <c r="C175" s="62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2:22" s="32" customFormat="1" x14ac:dyDescent="0.35">
      <c r="B176" s="44"/>
      <c r="C176" s="62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2:22" s="32" customFormat="1" x14ac:dyDescent="0.35">
      <c r="B177" s="44"/>
      <c r="C177" s="62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2:22" s="32" customFormat="1" x14ac:dyDescent="0.35">
      <c r="B178" s="44"/>
      <c r="C178" s="62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2:22" s="32" customFormat="1" x14ac:dyDescent="0.35">
      <c r="B179" s="44"/>
      <c r="C179" s="62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2:22" s="32" customFormat="1" x14ac:dyDescent="0.35">
      <c r="B180" s="44"/>
      <c r="C180" s="62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2:22" s="32" customFormat="1" x14ac:dyDescent="0.35">
      <c r="B181" s="44"/>
      <c r="C181" s="62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2:22" s="32" customFormat="1" x14ac:dyDescent="0.35">
      <c r="B182" s="44"/>
      <c r="C182" s="62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2:22" s="32" customFormat="1" x14ac:dyDescent="0.35">
      <c r="B183" s="44"/>
      <c r="C183" s="62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2:22" s="32" customFormat="1" x14ac:dyDescent="0.35">
      <c r="B184" s="44"/>
      <c r="C184" s="62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2:22" s="32" customFormat="1" x14ac:dyDescent="0.35">
      <c r="B185" s="44"/>
      <c r="C185" s="62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2:22" s="32" customFormat="1" x14ac:dyDescent="0.35">
      <c r="B186" s="44"/>
      <c r="C186" s="62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2:22" s="32" customFormat="1" x14ac:dyDescent="0.35">
      <c r="B187" s="44"/>
      <c r="C187" s="62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2:22" s="32" customFormat="1" x14ac:dyDescent="0.35">
      <c r="B188" s="44"/>
      <c r="C188" s="62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2:22" s="32" customFormat="1" x14ac:dyDescent="0.35">
      <c r="B189" s="44"/>
      <c r="C189" s="62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2:22" s="32" customFormat="1" x14ac:dyDescent="0.35">
      <c r="B190" s="44"/>
      <c r="C190" s="62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2:22" s="32" customFormat="1" x14ac:dyDescent="0.35">
      <c r="B191" s="44"/>
      <c r="C191" s="62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2:22" s="32" customFormat="1" x14ac:dyDescent="0.35">
      <c r="B192" s="44"/>
      <c r="C192" s="62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2:22" s="32" customFormat="1" x14ac:dyDescent="0.35">
      <c r="B193" s="44"/>
      <c r="C193" s="62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2:22" s="32" customFormat="1" x14ac:dyDescent="0.35">
      <c r="B194" s="44"/>
      <c r="C194" s="62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2:22" s="32" customFormat="1" x14ac:dyDescent="0.35">
      <c r="B195" s="44"/>
      <c r="C195" s="62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2:22" s="32" customFormat="1" x14ac:dyDescent="0.35">
      <c r="B196" s="44"/>
      <c r="C196" s="62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2:22" s="32" customFormat="1" x14ac:dyDescent="0.35">
      <c r="B197" s="44"/>
      <c r="C197" s="62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2:22" s="32" customFormat="1" x14ac:dyDescent="0.35">
      <c r="B198" s="44"/>
      <c r="C198" s="62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2:22" s="32" customFormat="1" x14ac:dyDescent="0.35">
      <c r="B199" s="44"/>
      <c r="C199" s="62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2:22" s="32" customFormat="1" x14ac:dyDescent="0.35">
      <c r="B200" s="44"/>
      <c r="C200" s="62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2:22" s="32" customFormat="1" x14ac:dyDescent="0.35">
      <c r="B201" s="44"/>
      <c r="C201" s="62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2:22" s="32" customFormat="1" x14ac:dyDescent="0.35">
      <c r="B202" s="44"/>
      <c r="C202" s="62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2:22" s="32" customFormat="1" x14ac:dyDescent="0.35">
      <c r="B203" s="44"/>
      <c r="C203" s="62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2:22" s="32" customFormat="1" x14ac:dyDescent="0.35">
      <c r="B204" s="44"/>
      <c r="C204" s="62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2:22" s="32" customFormat="1" x14ac:dyDescent="0.35">
      <c r="B205" s="44"/>
      <c r="C205" s="62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2:22" s="32" customFormat="1" x14ac:dyDescent="0.35">
      <c r="B206" s="44"/>
      <c r="C206" s="62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2:22" s="32" customFormat="1" x14ac:dyDescent="0.35">
      <c r="B207" s="44"/>
      <c r="C207" s="62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2:22" s="32" customFormat="1" x14ac:dyDescent="0.35">
      <c r="B208" s="44"/>
      <c r="C208" s="62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2:22" s="32" customFormat="1" x14ac:dyDescent="0.35">
      <c r="B209" s="44"/>
      <c r="C209" s="62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2:22" s="32" customFormat="1" x14ac:dyDescent="0.35">
      <c r="B210" s="44"/>
      <c r="C210" s="62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2:22" s="32" customFormat="1" x14ac:dyDescent="0.35">
      <c r="B211" s="44"/>
      <c r="C211" s="62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2:22" s="32" customFormat="1" x14ac:dyDescent="0.35">
      <c r="B212" s="44"/>
      <c r="C212" s="62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2:22" s="32" customFormat="1" x14ac:dyDescent="0.35">
      <c r="B213" s="44"/>
      <c r="C213" s="62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2:22" s="32" customFormat="1" x14ac:dyDescent="0.35">
      <c r="B214" s="44"/>
      <c r="C214" s="62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2:22" s="32" customFormat="1" x14ac:dyDescent="0.35">
      <c r="B215" s="44"/>
      <c r="C215" s="62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2:22" s="32" customFormat="1" x14ac:dyDescent="0.35">
      <c r="B216" s="44"/>
      <c r="C216" s="62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2:22" s="32" customFormat="1" x14ac:dyDescent="0.35">
      <c r="B217" s="44"/>
      <c r="C217" s="62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2:22" s="32" customFormat="1" x14ac:dyDescent="0.35">
      <c r="B218" s="44"/>
      <c r="C218" s="62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2:22" s="32" customFormat="1" x14ac:dyDescent="0.35">
      <c r="B219" s="44"/>
      <c r="C219" s="62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2:22" s="32" customFormat="1" x14ac:dyDescent="0.35">
      <c r="B220" s="44"/>
      <c r="C220" s="62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2:22" s="32" customFormat="1" x14ac:dyDescent="0.35">
      <c r="B221" s="44"/>
      <c r="C221" s="62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2:22" s="32" customFormat="1" x14ac:dyDescent="0.35">
      <c r="B222" s="44"/>
      <c r="C222" s="62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2:22" s="32" customFormat="1" x14ac:dyDescent="0.35">
      <c r="B223" s="44"/>
      <c r="C223" s="62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2:22" s="32" customFormat="1" x14ac:dyDescent="0.35">
      <c r="B224" s="44"/>
      <c r="C224" s="62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spans="2:22" s="32" customFormat="1" x14ac:dyDescent="0.35">
      <c r="B225" s="44"/>
      <c r="C225" s="62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</row>
    <row r="226" spans="2:22" s="32" customFormat="1" x14ac:dyDescent="0.35">
      <c r="B226" s="44"/>
      <c r="C226" s="62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</row>
    <row r="227" spans="2:22" s="32" customFormat="1" x14ac:dyDescent="0.35">
      <c r="B227" s="44"/>
      <c r="C227" s="62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</row>
    <row r="228" spans="2:22" s="32" customFormat="1" x14ac:dyDescent="0.35">
      <c r="B228" s="44"/>
      <c r="C228" s="62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</row>
    <row r="229" spans="2:22" s="32" customFormat="1" x14ac:dyDescent="0.35">
      <c r="B229" s="44"/>
      <c r="C229" s="62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</row>
    <row r="230" spans="2:22" s="32" customFormat="1" x14ac:dyDescent="0.35">
      <c r="B230" s="44"/>
      <c r="C230" s="62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</row>
  </sheetData>
  <mergeCells count="1">
    <mergeCell ref="A2:B3"/>
  </mergeCells>
  <pageMargins left="0.23622047244094491" right="0.23622047244094491" top="0.74803149606299213" bottom="0.74803149606299213" header="0.31496062992125984" footer="0.31496062992125984"/>
  <pageSetup paperSize="9" scale="31" fitToHeight="0" orientation="landscape" verticalDpi="0" r:id="rId1"/>
  <rowBreaks count="1" manualBreakCount="1">
    <brk id="2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21" t="s">
        <v>24</v>
      </c>
      <c r="B1" s="121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21" t="s">
        <v>30</v>
      </c>
      <c r="B1" s="121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21" t="s">
        <v>31</v>
      </c>
      <c r="B1" s="121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21" t="s">
        <v>32</v>
      </c>
      <c r="B1" s="121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Листопад  2025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Листопад 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2025-12-09T14:33:13Z</dcterms:modified>
</cp:coreProperties>
</file>